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el01\Desktop\ARABSKA FASADY\"/>
    </mc:Choice>
  </mc:AlternateContent>
  <bookViews>
    <workbookView xWindow="360" yWindow="240" windowWidth="26445" windowHeight="132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37" i="3" l="1"/>
  <c r="BE38" i="3" s="1"/>
  <c r="I13" i="2" s="1"/>
  <c r="BD37" i="3"/>
  <c r="BD38" i="3" s="1"/>
  <c r="H13" i="2" s="1"/>
  <c r="BC37" i="3"/>
  <c r="BC38" i="3" s="1"/>
  <c r="G13" i="2" s="1"/>
  <c r="BA37" i="3"/>
  <c r="BA38" i="3" s="1"/>
  <c r="E13" i="2" s="1"/>
  <c r="G37" i="3"/>
  <c r="G38" i="3" s="1"/>
  <c r="B13" i="2"/>
  <c r="A13" i="2"/>
  <c r="C38" i="3"/>
  <c r="BE34" i="3"/>
  <c r="BD34" i="3"/>
  <c r="BC34" i="3"/>
  <c r="BB34" i="3"/>
  <c r="BB35" i="3" s="1"/>
  <c r="F12" i="2" s="1"/>
  <c r="G34" i="3"/>
  <c r="BA34" i="3" s="1"/>
  <c r="BE33" i="3"/>
  <c r="BD33" i="3"/>
  <c r="BC33" i="3"/>
  <c r="BC35" i="3" s="1"/>
  <c r="G12" i="2" s="1"/>
  <c r="BB33" i="3"/>
  <c r="G33" i="3"/>
  <c r="B12" i="2"/>
  <c r="A12" i="2"/>
  <c r="C35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11" i="2"/>
  <c r="A11" i="2"/>
  <c r="C31" i="3"/>
  <c r="BE24" i="3"/>
  <c r="BE25" i="3" s="1"/>
  <c r="I10" i="2" s="1"/>
  <c r="BD24" i="3"/>
  <c r="BC24" i="3"/>
  <c r="BC25" i="3" s="1"/>
  <c r="G10" i="2" s="1"/>
  <c r="BB24" i="3"/>
  <c r="BB25" i="3" s="1"/>
  <c r="F10" i="2" s="1"/>
  <c r="G24" i="3"/>
  <c r="G25" i="3" s="1"/>
  <c r="B10" i="2"/>
  <c r="A10" i="2"/>
  <c r="BD25" i="3"/>
  <c r="H10" i="2" s="1"/>
  <c r="C25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9" i="2"/>
  <c r="A9" i="2"/>
  <c r="C22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8" i="2"/>
  <c r="A8" i="2"/>
  <c r="C17" i="3"/>
  <c r="BE8" i="3"/>
  <c r="BE9" i="3" s="1"/>
  <c r="I7" i="2" s="1"/>
  <c r="BD8" i="3"/>
  <c r="BD9" i="3" s="1"/>
  <c r="H7" i="2" s="1"/>
  <c r="BC8" i="3"/>
  <c r="BC9" i="3" s="1"/>
  <c r="G7" i="2" s="1"/>
  <c r="BB8" i="3"/>
  <c r="G8" i="3"/>
  <c r="G9" i="3" s="1"/>
  <c r="B7" i="2"/>
  <c r="A7" i="2"/>
  <c r="BB9" i="3"/>
  <c r="F7" i="2" s="1"/>
  <c r="C9" i="3"/>
  <c r="C4" i="3"/>
  <c r="F3" i="3"/>
  <c r="C3" i="3"/>
  <c r="H20" i="2"/>
  <c r="G19" i="2"/>
  <c r="I19" i="2" s="1"/>
  <c r="C2" i="2"/>
  <c r="C1" i="2"/>
  <c r="F33" i="1"/>
  <c r="F31" i="1"/>
  <c r="G22" i="1"/>
  <c r="G21" i="1" s="1"/>
  <c r="G8" i="1"/>
  <c r="BE17" i="3" l="1"/>
  <c r="I8" i="2" s="1"/>
  <c r="BA31" i="3"/>
  <c r="E11" i="2" s="1"/>
  <c r="G22" i="3"/>
  <c r="BE22" i="3"/>
  <c r="I9" i="2" s="1"/>
  <c r="BB22" i="3"/>
  <c r="F9" i="2" s="1"/>
  <c r="BE31" i="3"/>
  <c r="I11" i="2" s="1"/>
  <c r="BB37" i="3"/>
  <c r="BB38" i="3" s="1"/>
  <c r="F13" i="2" s="1"/>
  <c r="BD35" i="3"/>
  <c r="H12" i="2" s="1"/>
  <c r="BD22" i="3"/>
  <c r="H9" i="2" s="1"/>
  <c r="BC22" i="3"/>
  <c r="G9" i="2" s="1"/>
  <c r="BE35" i="3"/>
  <c r="I12" i="2" s="1"/>
  <c r="F34" i="1"/>
  <c r="BC31" i="3"/>
  <c r="G11" i="2" s="1"/>
  <c r="BD31" i="3"/>
  <c r="H11" i="2" s="1"/>
  <c r="G35" i="3"/>
  <c r="BB31" i="3"/>
  <c r="F11" i="2" s="1"/>
  <c r="BC17" i="3"/>
  <c r="G8" i="2" s="1"/>
  <c r="BB17" i="3"/>
  <c r="F8" i="2" s="1"/>
  <c r="BD17" i="3"/>
  <c r="H8" i="2" s="1"/>
  <c r="BA17" i="3"/>
  <c r="E8" i="2" s="1"/>
  <c r="G17" i="3"/>
  <c r="BA19" i="3"/>
  <c r="BA22" i="3" s="1"/>
  <c r="E9" i="2" s="1"/>
  <c r="BA24" i="3"/>
  <c r="BA25" i="3" s="1"/>
  <c r="E10" i="2" s="1"/>
  <c r="BA8" i="3"/>
  <c r="BA9" i="3" s="1"/>
  <c r="E7" i="2" s="1"/>
  <c r="BA33" i="3"/>
  <c r="BA35" i="3" s="1"/>
  <c r="E12" i="2" s="1"/>
  <c r="G31" i="3"/>
  <c r="I14" i="2" l="1"/>
  <c r="C20" i="1" s="1"/>
  <c r="G14" i="2"/>
  <c r="C14" i="1" s="1"/>
  <c r="F14" i="2"/>
  <c r="C17" i="1" s="1"/>
  <c r="H14" i="2"/>
  <c r="C15" i="1" s="1"/>
  <c r="E14" i="2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<sst xmlns="http://schemas.openxmlformats.org/spreadsheetml/2006/main" count="174" uniqueCount="122">
  <si>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</si>
  <si>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</si>
  <si>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</si>
  <si>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</si>
  <si>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</si>
  <si>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</si>
  <si>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</si>
  <si>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</si>
  <si>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</si>
  <si>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</si>
  <si>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</si>
  <si>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</si>
  <si>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</si>
  <si>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</si>
  <si>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</si>
  <si>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</si>
  <si>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</si>
  <si>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</si>
  <si>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</si>
  <si>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</si>
  <si>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</si>
  <si>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</si>
  <si>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</si>
  <si>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</si>
  <si>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</si>
  <si>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</si>
  <si>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</si>
  <si>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</si>
  <si>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</si>
  <si>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</si>
  <si>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</si>
  <si>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</si>
  <si>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</si>
  <si>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</si>
  <si>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</si>
  <si>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</si>
  <si>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</si>
  <si>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</si>
  <si>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</si>
  <si>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</si>
  <si>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</si>
  <si>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</si>
  <si>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</si>
  <si>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</si>
  <si>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</si>
  <si>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</si>
  <si>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</si>
  <si>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</si>
  <si>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</si>
  <si>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</si>
  <si>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</si>
  <si>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</si>
  <si>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</si>
  <si>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</si>
  <si>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</si>
  <si>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</si>
  <si>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</si>
  <si>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</si>
  <si>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</si>
  <si>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</si>
  <si>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</si>
  <si>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</si>
  <si>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</si>
  <si>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</si>
  <si>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</si>
  <si>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</si>
  <si>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</si>
  <si>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ČŠI ARABSKÁ FASÁDY</t>
  </si>
  <si>
    <t>BLOKY A,B,C,D</t>
  </si>
  <si>
    <t>60</t>
  </si>
  <si>
    <t>Úpravy povrchů, omítky</t>
  </si>
  <si>
    <t>602 01-6195.R00</t>
  </si>
  <si>
    <t xml:space="preserve">Penetrace hloubková stěn </t>
  </si>
  <si>
    <t>m2</t>
  </si>
  <si>
    <t>62</t>
  </si>
  <si>
    <t>Upravy povrchů vnější</t>
  </si>
  <si>
    <t>622 47-1317.RP1</t>
  </si>
  <si>
    <t>Nátěr nebo nástřik stěn vnějších, složitost 1 - 2 hmota silikonová</t>
  </si>
  <si>
    <t>622 46-1111.R00</t>
  </si>
  <si>
    <t xml:space="preserve">Oprava vnějších omítek umělých škrábaných do 10 % </t>
  </si>
  <si>
    <t>622 43-2111.R99</t>
  </si>
  <si>
    <t xml:space="preserve">Omítka stěn soklová jemnozrnná </t>
  </si>
  <si>
    <t>622 90-1110.R00</t>
  </si>
  <si>
    <t xml:space="preserve">Očištění po opravách parapety, oplechování </t>
  </si>
  <si>
    <t>622 90-3111.R00</t>
  </si>
  <si>
    <t>Očištění zdí a valů před opravou, ručně, vodou tlakovou vč. aplikace biocidního prostředku</t>
  </si>
  <si>
    <t>620 99-1121.R00</t>
  </si>
  <si>
    <t xml:space="preserve">Zakrývání výplní vnějších otvorů z lešení </t>
  </si>
  <si>
    <t>94</t>
  </si>
  <si>
    <t>Lešení a stavební výtahy</t>
  </si>
  <si>
    <t>941 94-1031.R00</t>
  </si>
  <si>
    <t xml:space="preserve">Montáž lešení leh.řad.s podlahami,š.do 1 m, H 10 m </t>
  </si>
  <si>
    <t>941 94-1831.R00</t>
  </si>
  <si>
    <t xml:space="preserve">Demontáž lešení leh.řad.s podlahami,š.1 m, H 10 m </t>
  </si>
  <si>
    <t>941 94-1191.R00</t>
  </si>
  <si>
    <t xml:space="preserve">Příplatek za každý měsíc použití lešení k pol.1031 </t>
  </si>
  <si>
    <t>95</t>
  </si>
  <si>
    <t>Dokončovací kce na pozem.stav.</t>
  </si>
  <si>
    <t>952 90-1110.R00</t>
  </si>
  <si>
    <t xml:space="preserve">Čištění mytím vnějších ploch oken a dveří </t>
  </si>
  <si>
    <t>97</t>
  </si>
  <si>
    <t>Prorážení otvorů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</si>
  <si>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</si>
  <si>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</si>
  <si>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</si>
  <si>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</si>
  <si>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</si>
  <si>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98-1101.R99</t>
  </si>
  <si>
    <t xml:space="preserve">Kontejner,  3 t </t>
  </si>
  <si>
    <t>979 99-9999.R00</t>
  </si>
  <si>
    <t xml:space="preserve">Poplatek za skladku  - smíšený odpad,plast </t>
  </si>
  <si>
    <t>99</t>
  </si>
  <si>
    <t>Staveništní přesun hmot</t>
  </si>
  <si>
    <t>998 00-9101.R00</t>
  </si>
  <si>
    <t xml:space="preserve">Přesun hmot lešení samostatně budovaného </t>
  </si>
  <si>
    <t>999 28-1111.R00</t>
  </si>
  <si>
    <t xml:space="preserve">Přesun hmot pro opravy a údržbu do výšky 25 m </t>
  </si>
  <si>
    <t>767</t>
  </si>
  <si>
    <t>Konstrukce zámečnické</t>
  </si>
  <si>
    <t>767 99-6802.R00</t>
  </si>
  <si>
    <t xml:space="preserve">Demontáž atypických ocelových konstr. do100 kg 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</si>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</sst>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J28" sqref="J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A19" sqref="A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ARABSKÁ FASÁDY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BLOKY A,B,C,D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60</v>
      </c>
      <c r="B7" s="86" t="str">
        <f>Položky!C7</f>
        <v>Úpravy povrchů, omítky</v>
      </c>
      <c r="C7" s="87"/>
      <c r="D7" s="88"/>
      <c r="E7" s="172">
        <f>Položky!BA9</f>
        <v>0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 x14ac:dyDescent="0.2">
      <c r="A8" s="171" t="str">
        <f>Položky!B10</f>
        <v>62</v>
      </c>
      <c r="B8" s="86" t="str">
        <f>Položky!C10</f>
        <v>Upravy povrchů vnější</v>
      </c>
      <c r="C8" s="87"/>
      <c r="D8" s="88"/>
      <c r="E8" s="172">
        <f>Položky!BA17</f>
        <v>0</v>
      </c>
      <c r="F8" s="173">
        <f>Položky!BB17</f>
        <v>0</v>
      </c>
      <c r="G8" s="173">
        <f>Položky!BC17</f>
        <v>0</v>
      </c>
      <c r="H8" s="173">
        <f>Položky!BD17</f>
        <v>0</v>
      </c>
      <c r="I8" s="174">
        <f>Položky!BE17</f>
        <v>0</v>
      </c>
    </row>
    <row r="9" spans="1:57" s="11" customFormat="1" x14ac:dyDescent="0.2">
      <c r="A9" s="171" t="str">
        <f>Položky!B18</f>
        <v>94</v>
      </c>
      <c r="B9" s="86" t="str">
        <f>Položky!C18</f>
        <v>Lešení a stavební výtahy</v>
      </c>
      <c r="C9" s="87"/>
      <c r="D9" s="88"/>
      <c r="E9" s="172">
        <f>Položky!BA22</f>
        <v>0</v>
      </c>
      <c r="F9" s="173">
        <f>Položky!BB22</f>
        <v>0</v>
      </c>
      <c r="G9" s="173">
        <f>Položky!BC22</f>
        <v>0</v>
      </c>
      <c r="H9" s="173">
        <f>Položky!BD22</f>
        <v>0</v>
      </c>
      <c r="I9" s="174">
        <f>Položky!BE22</f>
        <v>0</v>
      </c>
    </row>
    <row r="10" spans="1:57" s="11" customFormat="1" x14ac:dyDescent="0.2">
      <c r="A10" s="171" t="str">
        <f>Položky!B23</f>
        <v>95</v>
      </c>
      <c r="B10" s="86" t="str">
        <f>Položky!C23</f>
        <v>Dokončovací kce na pozem.stav.</v>
      </c>
      <c r="C10" s="87"/>
      <c r="D10" s="88"/>
      <c r="E10" s="172">
        <f>Položky!BA25</f>
        <v>0</v>
      </c>
      <c r="F10" s="173">
        <f>Položky!BB25</f>
        <v>0</v>
      </c>
      <c r="G10" s="173">
        <f>Položky!BC25</f>
        <v>0</v>
      </c>
      <c r="H10" s="173">
        <f>Položky!BD25</f>
        <v>0</v>
      </c>
      <c r="I10" s="174">
        <f>Položky!BE25</f>
        <v>0</v>
      </c>
    </row>
    <row r="11" spans="1:57" s="11" customFormat="1" x14ac:dyDescent="0.2">
      <c r="A11" s="171" t="str">
        <f>Položky!B26</f>
        <v>97</v>
      </c>
      <c r="B11" s="86" t="str">
        <f>Položky!C26</f>
        <v>Prorážení otvorů</v>
      </c>
      <c r="C11" s="87"/>
      <c r="D11" s="88"/>
      <c r="E11" s="172">
        <f>Položky!BA31</f>
        <v>0</v>
      </c>
      <c r="F11" s="173">
        <f>Položky!BB31</f>
        <v>0</v>
      </c>
      <c r="G11" s="173">
        <f>Položky!BC31</f>
        <v>0</v>
      </c>
      <c r="H11" s="173">
        <f>Položky!BD31</f>
        <v>0</v>
      </c>
      <c r="I11" s="174">
        <f>Položky!BE31</f>
        <v>0</v>
      </c>
    </row>
    <row r="12" spans="1:57" s="11" customFormat="1" x14ac:dyDescent="0.2">
      <c r="A12" s="171" t="str">
        <f>Položky!B32</f>
        <v>99</v>
      </c>
      <c r="B12" s="86" t="str">
        <f>Položky!C32</f>
        <v>Staveništní přesun hmot</v>
      </c>
      <c r="C12" s="87"/>
      <c r="D12" s="88"/>
      <c r="E12" s="172">
        <f>Položky!BA35</f>
        <v>0</v>
      </c>
      <c r="F12" s="173">
        <f>Položky!BB35</f>
        <v>0</v>
      </c>
      <c r="G12" s="173">
        <f>Položky!BC35</f>
        <v>0</v>
      </c>
      <c r="H12" s="173">
        <f>Položky!BD35</f>
        <v>0</v>
      </c>
      <c r="I12" s="174">
        <f>Položky!BE35</f>
        <v>0</v>
      </c>
    </row>
    <row r="13" spans="1:57" s="11" customFormat="1" ht="13.5" thickBot="1" x14ac:dyDescent="0.25">
      <c r="A13" s="171" t="str">
        <f>Položky!B36</f>
        <v>767</v>
      </c>
      <c r="B13" s="86" t="str">
        <f>Položky!C36</f>
        <v>Konstrukce zámečnické</v>
      </c>
      <c r="C13" s="87"/>
      <c r="D13" s="88"/>
      <c r="E13" s="172">
        <f>Položky!BA38</f>
        <v>0</v>
      </c>
      <c r="F13" s="173">
        <f>Položky!BB38</f>
        <v>0</v>
      </c>
      <c r="G13" s="173">
        <f>Položky!BC38</f>
        <v>0</v>
      </c>
      <c r="H13" s="173">
        <f>Položky!BD38</f>
        <v>0</v>
      </c>
      <c r="I13" s="174">
        <f>Položky!BE38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2">
        <f>SUM(F7:F13)</f>
        <v>0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/>
      <c r="B19" s="107"/>
      <c r="C19" s="107"/>
      <c r="D19" s="108"/>
      <c r="E19" s="109"/>
      <c r="F19" s="110"/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88">
        <f>SUM(H19:H19)</f>
        <v>0</v>
      </c>
      <c r="I20" s="189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topLeftCell="A10" zoomScaleNormal="100" workbookViewId="0">
      <selection activeCell="F8" sqref="F8:F37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ARABSKÁ FASÁDY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BLOKY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2244.84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3.2000000000000003E-4</v>
      </c>
    </row>
    <row r="9" spans="1:104" x14ac:dyDescent="0.2">
      <c r="A9" s="157"/>
      <c r="B9" s="158" t="s">
        <v>66</v>
      </c>
      <c r="C9" s="159" t="str">
        <f>CONCATENATE(B7," ",C7)</f>
        <v>60 Úpravy povrchů, omítky</v>
      </c>
      <c r="D9" s="157"/>
      <c r="E9" s="160"/>
      <c r="F9" s="160"/>
      <c r="G9" s="161">
        <f>SUM(G7:G8)</f>
        <v>0</v>
      </c>
      <c r="O9" s="150">
        <v>4</v>
      </c>
      <c r="BA9" s="162">
        <f>SUM(BA7:BA8)</f>
        <v>0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 x14ac:dyDescent="0.2">
      <c r="A10" s="143" t="s">
        <v>65</v>
      </c>
      <c r="B10" s="144" t="s">
        <v>74</v>
      </c>
      <c r="C10" s="145" t="s">
        <v>75</v>
      </c>
      <c r="D10" s="146"/>
      <c r="E10" s="147"/>
      <c r="F10" s="147"/>
      <c r="G10" s="148"/>
      <c r="H10" s="149"/>
      <c r="I10" s="149"/>
      <c r="O10" s="150">
        <v>1</v>
      </c>
    </row>
    <row r="11" spans="1:104" ht="22.5" x14ac:dyDescent="0.2">
      <c r="A11" s="151">
        <v>2</v>
      </c>
      <c r="B11" s="152" t="s">
        <v>76</v>
      </c>
      <c r="C11" s="153" t="s">
        <v>77</v>
      </c>
      <c r="D11" s="154" t="s">
        <v>73</v>
      </c>
      <c r="E11" s="155">
        <v>2244.84</v>
      </c>
      <c r="F11" s="155"/>
      <c r="G11" s="156">
        <f t="shared" ref="G11:G16" si="0"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 t="shared" ref="BA11:BA16" si="1">IF(AZ11=1,G11,0)</f>
        <v>0</v>
      </c>
      <c r="BB11" s="123">
        <f t="shared" ref="BB11:BB16" si="2">IF(AZ11=2,G11,0)</f>
        <v>0</v>
      </c>
      <c r="BC11" s="123">
        <f t="shared" ref="BC11:BC16" si="3">IF(AZ11=3,G11,0)</f>
        <v>0</v>
      </c>
      <c r="BD11" s="123">
        <f t="shared" ref="BD11:BD16" si="4">IF(AZ11=4,G11,0)</f>
        <v>0</v>
      </c>
      <c r="BE11" s="123">
        <f t="shared" ref="BE11:BE16" si="5">IF(AZ11=5,G11,0)</f>
        <v>0</v>
      </c>
      <c r="CZ11" s="123">
        <v>5.5000000000000003E-4</v>
      </c>
    </row>
    <row r="12" spans="1:104" x14ac:dyDescent="0.2">
      <c r="A12" s="151">
        <v>3</v>
      </c>
      <c r="B12" s="152" t="s">
        <v>78</v>
      </c>
      <c r="C12" s="153" t="s">
        <v>79</v>
      </c>
      <c r="D12" s="154" t="s">
        <v>73</v>
      </c>
      <c r="E12" s="155">
        <v>214.44800000000001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9.3600000000000003E-3</v>
      </c>
    </row>
    <row r="13" spans="1:104" x14ac:dyDescent="0.2">
      <c r="A13" s="151">
        <v>4</v>
      </c>
      <c r="B13" s="152" t="s">
        <v>80</v>
      </c>
      <c r="C13" s="153" t="s">
        <v>81</v>
      </c>
      <c r="D13" s="154" t="s">
        <v>73</v>
      </c>
      <c r="E13" s="155">
        <v>45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3.6800000000000001E-3</v>
      </c>
    </row>
    <row r="14" spans="1:104" x14ac:dyDescent="0.2">
      <c r="A14" s="151">
        <v>5</v>
      </c>
      <c r="B14" s="152" t="s">
        <v>82</v>
      </c>
      <c r="C14" s="153" t="s">
        <v>83</v>
      </c>
      <c r="D14" s="154" t="s">
        <v>73</v>
      </c>
      <c r="E14" s="155">
        <v>206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1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ht="22.5" x14ac:dyDescent="0.2">
      <c r="A15" s="151">
        <v>6</v>
      </c>
      <c r="B15" s="152" t="s">
        <v>84</v>
      </c>
      <c r="C15" s="153" t="s">
        <v>85</v>
      </c>
      <c r="D15" s="154" t="s">
        <v>73</v>
      </c>
      <c r="E15" s="155">
        <v>2477.84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6</v>
      </c>
      <c r="AZ15" s="123">
        <v>1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">
      <c r="A16" s="151">
        <v>7</v>
      </c>
      <c r="B16" s="152" t="s">
        <v>86</v>
      </c>
      <c r="C16" s="153" t="s">
        <v>87</v>
      </c>
      <c r="D16" s="154" t="s">
        <v>73</v>
      </c>
      <c r="E16" s="155">
        <v>574.82000000000005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1E-4</v>
      </c>
    </row>
    <row r="17" spans="1:104" x14ac:dyDescent="0.2">
      <c r="A17" s="157"/>
      <c r="B17" s="158" t="s">
        <v>66</v>
      </c>
      <c r="C17" s="159" t="str">
        <f>CONCATENATE(B10," ",C10)</f>
        <v>62 Upravy povrchů vnější</v>
      </c>
      <c r="D17" s="157"/>
      <c r="E17" s="160"/>
      <c r="F17" s="160"/>
      <c r="G17" s="161">
        <f>SUM(G10:G16)</f>
        <v>0</v>
      </c>
      <c r="O17" s="150">
        <v>4</v>
      </c>
      <c r="BA17" s="162">
        <f>SUM(BA10:BA16)</f>
        <v>0</v>
      </c>
      <c r="BB17" s="162">
        <f>SUM(BB10:BB16)</f>
        <v>0</v>
      </c>
      <c r="BC17" s="162">
        <f>SUM(BC10:BC16)</f>
        <v>0</v>
      </c>
      <c r="BD17" s="162">
        <f>SUM(BD10:BD16)</f>
        <v>0</v>
      </c>
      <c r="BE17" s="162">
        <f>SUM(BE10:BE16)</f>
        <v>0</v>
      </c>
    </row>
    <row r="18" spans="1:104" x14ac:dyDescent="0.2">
      <c r="A18" s="143" t="s">
        <v>65</v>
      </c>
      <c r="B18" s="144" t="s">
        <v>88</v>
      </c>
      <c r="C18" s="145" t="s">
        <v>89</v>
      </c>
      <c r="D18" s="146"/>
      <c r="E18" s="147"/>
      <c r="F18" s="147"/>
      <c r="G18" s="148"/>
      <c r="H18" s="149"/>
      <c r="I18" s="149"/>
      <c r="O18" s="150">
        <v>1</v>
      </c>
    </row>
    <row r="19" spans="1:104" x14ac:dyDescent="0.2">
      <c r="A19" s="151">
        <v>8</v>
      </c>
      <c r="B19" s="152" t="s">
        <v>90</v>
      </c>
      <c r="C19" s="153" t="s">
        <v>91</v>
      </c>
      <c r="D19" s="154" t="s">
        <v>73</v>
      </c>
      <c r="E19" s="155">
        <v>2244.84</v>
      </c>
      <c r="F19" s="155"/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3.338E-2</v>
      </c>
    </row>
    <row r="20" spans="1:104" x14ac:dyDescent="0.2">
      <c r="A20" s="151">
        <v>9</v>
      </c>
      <c r="B20" s="152" t="s">
        <v>92</v>
      </c>
      <c r="C20" s="153" t="s">
        <v>93</v>
      </c>
      <c r="D20" s="154" t="s">
        <v>73</v>
      </c>
      <c r="E20" s="155">
        <v>2244.84</v>
      </c>
      <c r="F20" s="155"/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9</v>
      </c>
      <c r="AZ20" s="123">
        <v>1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1">
        <v>10</v>
      </c>
      <c r="B21" s="152" t="s">
        <v>94</v>
      </c>
      <c r="C21" s="153" t="s">
        <v>95</v>
      </c>
      <c r="D21" s="154" t="s">
        <v>73</v>
      </c>
      <c r="E21" s="155">
        <v>2244.84</v>
      </c>
      <c r="F21" s="155"/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10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9.3000000000000005E-4</v>
      </c>
    </row>
    <row r="22" spans="1:104" x14ac:dyDescent="0.2">
      <c r="A22" s="157"/>
      <c r="B22" s="158" t="s">
        <v>66</v>
      </c>
      <c r="C22" s="159" t="str">
        <f>CONCATENATE(B18," ",C18)</f>
        <v>94 Lešení a stavební výtahy</v>
      </c>
      <c r="D22" s="157"/>
      <c r="E22" s="160"/>
      <c r="F22" s="160"/>
      <c r="G22" s="161">
        <f>SUM(G18:G21)</f>
        <v>0</v>
      </c>
      <c r="O22" s="150">
        <v>4</v>
      </c>
      <c r="BA22" s="162">
        <f>SUM(BA18:BA21)</f>
        <v>0</v>
      </c>
      <c r="BB22" s="162">
        <f>SUM(BB18:BB21)</f>
        <v>0</v>
      </c>
      <c r="BC22" s="162">
        <f>SUM(BC18:BC21)</f>
        <v>0</v>
      </c>
      <c r="BD22" s="162">
        <f>SUM(BD18:BD21)</f>
        <v>0</v>
      </c>
      <c r="BE22" s="162">
        <f>SUM(BE18:BE21)</f>
        <v>0</v>
      </c>
    </row>
    <row r="23" spans="1:104" x14ac:dyDescent="0.2">
      <c r="A23" s="143" t="s">
        <v>65</v>
      </c>
      <c r="B23" s="144" t="s">
        <v>96</v>
      </c>
      <c r="C23" s="145" t="s">
        <v>97</v>
      </c>
      <c r="D23" s="146"/>
      <c r="E23" s="147"/>
      <c r="F23" s="147"/>
      <c r="G23" s="148"/>
      <c r="H23" s="149"/>
      <c r="I23" s="149"/>
      <c r="O23" s="150">
        <v>1</v>
      </c>
    </row>
    <row r="24" spans="1:104" x14ac:dyDescent="0.2">
      <c r="A24" s="151">
        <v>11</v>
      </c>
      <c r="B24" s="152" t="s">
        <v>98</v>
      </c>
      <c r="C24" s="153" t="s">
        <v>99</v>
      </c>
      <c r="D24" s="154" t="s">
        <v>73</v>
      </c>
      <c r="E24" s="155">
        <v>574.82000000000005</v>
      </c>
      <c r="F24" s="155"/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11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3.0000000000000001E-5</v>
      </c>
    </row>
    <row r="25" spans="1:104" x14ac:dyDescent="0.2">
      <c r="A25" s="157"/>
      <c r="B25" s="158" t="s">
        <v>66</v>
      </c>
      <c r="C25" s="159" t="str">
        <f>CONCATENATE(B23," ",C23)</f>
        <v>95 Dokončovací kce na pozem.stav.</v>
      </c>
      <c r="D25" s="157"/>
      <c r="E25" s="160"/>
      <c r="F25" s="160"/>
      <c r="G25" s="161">
        <f>SUM(G23:G24)</f>
        <v>0</v>
      </c>
      <c r="O25" s="150">
        <v>4</v>
      </c>
      <c r="BA25" s="162">
        <f>SUM(BA23:BA24)</f>
        <v>0</v>
      </c>
      <c r="BB25" s="162">
        <f>SUM(BB23:BB24)</f>
        <v>0</v>
      </c>
      <c r="BC25" s="162">
        <f>SUM(BC23:BC24)</f>
        <v>0</v>
      </c>
      <c r="BD25" s="162">
        <f>SUM(BD23:BD24)</f>
        <v>0</v>
      </c>
      <c r="BE25" s="162">
        <f>SUM(BE23:BE24)</f>
        <v>0</v>
      </c>
    </row>
    <row r="26" spans="1:104" x14ac:dyDescent="0.2">
      <c r="A26" s="143" t="s">
        <v>65</v>
      </c>
      <c r="B26" s="144" t="s">
        <v>100</v>
      </c>
      <c r="C26" s="145" t="s">
        <v>101</v>
      </c>
      <c r="D26" s="146"/>
      <c r="E26" s="147"/>
      <c r="F26" s="147"/>
      <c r="G26" s="148"/>
      <c r="H26" s="149"/>
      <c r="I26" s="149"/>
      <c r="O26" s="150">
        <v>1</v>
      </c>
    </row>
    <row r="27" spans="1:104" x14ac:dyDescent="0.2">
      <c r="A27" s="151">
        <v>12</v>
      </c>
      <c r="B27" s="152" t="s">
        <v>102</v>
      </c>
      <c r="C27" s="153" t="s">
        <v>103</v>
      </c>
      <c r="D27" s="154" t="s">
        <v>104</v>
      </c>
      <c r="E27" s="155">
        <v>1</v>
      </c>
      <c r="F27" s="155"/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12</v>
      </c>
      <c r="AZ27" s="123">
        <v>1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x14ac:dyDescent="0.2">
      <c r="A28" s="151">
        <v>13</v>
      </c>
      <c r="B28" s="152" t="s">
        <v>105</v>
      </c>
      <c r="C28" s="153" t="s">
        <v>106</v>
      </c>
      <c r="D28" s="154" t="s">
        <v>104</v>
      </c>
      <c r="E28" s="155">
        <v>20</v>
      </c>
      <c r="F28" s="155"/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13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1">
        <v>14</v>
      </c>
      <c r="B29" s="152" t="s">
        <v>107</v>
      </c>
      <c r="C29" s="153" t="s">
        <v>108</v>
      </c>
      <c r="D29" s="154" t="s">
        <v>104</v>
      </c>
      <c r="E29" s="155">
        <v>1</v>
      </c>
      <c r="F29" s="155"/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14</v>
      </c>
      <c r="AZ29" s="123">
        <v>1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51">
        <v>15</v>
      </c>
      <c r="B30" s="152" t="s">
        <v>109</v>
      </c>
      <c r="C30" s="153" t="s">
        <v>110</v>
      </c>
      <c r="D30" s="154" t="s">
        <v>104</v>
      </c>
      <c r="E30" s="155">
        <v>1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15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7"/>
      <c r="B31" s="158" t="s">
        <v>66</v>
      </c>
      <c r="C31" s="159" t="str">
        <f>CONCATENATE(B26," ",C26)</f>
        <v>97 Prorážení otvorů</v>
      </c>
      <c r="D31" s="157"/>
      <c r="E31" s="160"/>
      <c r="F31" s="160"/>
      <c r="G31" s="161">
        <f>SUM(G26:G30)</f>
        <v>0</v>
      </c>
      <c r="O31" s="150">
        <v>4</v>
      </c>
      <c r="BA31" s="162">
        <f>SUM(BA26:BA30)</f>
        <v>0</v>
      </c>
      <c r="BB31" s="162">
        <f>SUM(BB26:BB30)</f>
        <v>0</v>
      </c>
      <c r="BC31" s="162">
        <f>SUM(BC26:BC30)</f>
        <v>0</v>
      </c>
      <c r="BD31" s="162">
        <f>SUM(BD26:BD30)</f>
        <v>0</v>
      </c>
      <c r="BE31" s="162">
        <f>SUM(BE26:BE30)</f>
        <v>0</v>
      </c>
    </row>
    <row r="32" spans="1:104" x14ac:dyDescent="0.2">
      <c r="A32" s="143" t="s">
        <v>65</v>
      </c>
      <c r="B32" s="144" t="s">
        <v>111</v>
      </c>
      <c r="C32" s="145" t="s">
        <v>112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">
      <c r="A33" s="151">
        <v>16</v>
      </c>
      <c r="B33" s="152" t="s">
        <v>113</v>
      </c>
      <c r="C33" s="153" t="s">
        <v>114</v>
      </c>
      <c r="D33" s="154" t="s">
        <v>104</v>
      </c>
      <c r="E33" s="155">
        <v>73.599999999999994</v>
      </c>
      <c r="F33" s="155"/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16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51">
        <v>17</v>
      </c>
      <c r="B34" s="152" t="s">
        <v>115</v>
      </c>
      <c r="C34" s="153" t="s">
        <v>116</v>
      </c>
      <c r="D34" s="154" t="s">
        <v>104</v>
      </c>
      <c r="E34" s="155">
        <v>3.9</v>
      </c>
      <c r="F34" s="155"/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17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7"/>
      <c r="B35" s="158" t="s">
        <v>66</v>
      </c>
      <c r="C35" s="159" t="str">
        <f>CONCATENATE(B32," ",C32)</f>
        <v>99 Staveništní přesun hmot</v>
      </c>
      <c r="D35" s="157"/>
      <c r="E35" s="160"/>
      <c r="F35" s="160"/>
      <c r="G35" s="161">
        <f>SUM(G32:G34)</f>
        <v>0</v>
      </c>
      <c r="O35" s="150">
        <v>4</v>
      </c>
      <c r="BA35" s="162">
        <f>SUM(BA32:BA34)</f>
        <v>0</v>
      </c>
      <c r="BB35" s="162">
        <f>SUM(BB32:BB34)</f>
        <v>0</v>
      </c>
      <c r="BC35" s="162">
        <f>SUM(BC32:BC34)</f>
        <v>0</v>
      </c>
      <c r="BD35" s="162">
        <f>SUM(BD32:BD34)</f>
        <v>0</v>
      </c>
      <c r="BE35" s="162">
        <f>SUM(BE32:BE34)</f>
        <v>0</v>
      </c>
    </row>
    <row r="36" spans="1:104" x14ac:dyDescent="0.2">
      <c r="A36" s="143" t="s">
        <v>65</v>
      </c>
      <c r="B36" s="144" t="s">
        <v>117</v>
      </c>
      <c r="C36" s="145" t="s">
        <v>118</v>
      </c>
      <c r="D36" s="146"/>
      <c r="E36" s="147"/>
      <c r="F36" s="147"/>
      <c r="G36" s="148"/>
      <c r="H36" s="149"/>
      <c r="I36" s="149"/>
      <c r="O36" s="150">
        <v>1</v>
      </c>
    </row>
    <row r="37" spans="1:104" x14ac:dyDescent="0.2">
      <c r="A37" s="151">
        <v>18</v>
      </c>
      <c r="B37" s="152" t="s">
        <v>119</v>
      </c>
      <c r="C37" s="153" t="s">
        <v>120</v>
      </c>
      <c r="D37" s="154" t="s">
        <v>121</v>
      </c>
      <c r="E37" s="155">
        <v>100</v>
      </c>
      <c r="F37" s="155"/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18</v>
      </c>
      <c r="AZ37" s="123">
        <v>2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5.0000000000000002E-5</v>
      </c>
    </row>
    <row r="38" spans="1:104" x14ac:dyDescent="0.2">
      <c r="A38" s="157"/>
      <c r="B38" s="158" t="s">
        <v>66</v>
      </c>
      <c r="C38" s="159" t="str">
        <f>CONCATENATE(B36," ",C36)</f>
        <v>767 Konstrukce zámečnické</v>
      </c>
      <c r="D38" s="157"/>
      <c r="E38" s="160"/>
      <c r="F38" s="160"/>
      <c r="G38" s="161">
        <f>SUM(G36:G37)</f>
        <v>0</v>
      </c>
      <c r="O38" s="150">
        <v>4</v>
      </c>
      <c r="BA38" s="162">
        <f>SUM(BA36:BA37)</f>
        <v>0</v>
      </c>
      <c r="BB38" s="162">
        <f>SUM(BB36:BB37)</f>
        <v>0</v>
      </c>
      <c r="BC38" s="162">
        <f>SUM(BC36:BC37)</f>
        <v>0</v>
      </c>
      <c r="BD38" s="162">
        <f>SUM(BD36:BD37)</f>
        <v>0</v>
      </c>
      <c r="BE38" s="162">
        <f>SUM(BE36:BE37)</f>
        <v>0</v>
      </c>
    </row>
    <row r="39" spans="1:104" x14ac:dyDescent="0.2">
      <c r="A39" s="124"/>
      <c r="B39" s="124"/>
      <c r="C39" s="124"/>
      <c r="D39" s="124"/>
      <c r="E39" s="124"/>
      <c r="F39" s="124"/>
      <c r="G39" s="124"/>
    </row>
    <row r="40" spans="1:104" x14ac:dyDescent="0.2">
      <c r="E40" s="123"/>
    </row>
    <row r="41" spans="1:104" x14ac:dyDescent="0.2">
      <c r="E41" s="123"/>
    </row>
    <row r="42" spans="1:104" x14ac:dyDescent="0.2">
      <c r="E42" s="123"/>
    </row>
    <row r="43" spans="1:104" x14ac:dyDescent="0.2">
      <c r="E43" s="123"/>
    </row>
    <row r="44" spans="1:104" x14ac:dyDescent="0.2">
      <c r="E44" s="123"/>
    </row>
    <row r="45" spans="1:104" x14ac:dyDescent="0.2">
      <c r="E45" s="123"/>
    </row>
    <row r="46" spans="1:104" x14ac:dyDescent="0.2">
      <c r="E46" s="123"/>
    </row>
    <row r="47" spans="1:104" x14ac:dyDescent="0.2">
      <c r="E47" s="123"/>
    </row>
    <row r="48" spans="1:104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E56" s="123"/>
    </row>
    <row r="57" spans="1:7" x14ac:dyDescent="0.2">
      <c r="E57" s="123"/>
    </row>
    <row r="58" spans="1:7" x14ac:dyDescent="0.2">
      <c r="E58" s="123"/>
    </row>
    <row r="59" spans="1:7" x14ac:dyDescent="0.2">
      <c r="E59" s="123"/>
    </row>
    <row r="60" spans="1:7" x14ac:dyDescent="0.2">
      <c r="E60" s="123"/>
    </row>
    <row r="61" spans="1:7" x14ac:dyDescent="0.2">
      <c r="E61" s="123"/>
    </row>
    <row r="62" spans="1:7" x14ac:dyDescent="0.2">
      <c r="A62" s="163"/>
      <c r="B62" s="163"/>
      <c r="C62" s="163"/>
      <c r="D62" s="163"/>
      <c r="E62" s="163"/>
      <c r="F62" s="163"/>
      <c r="G62" s="163"/>
    </row>
    <row r="63" spans="1:7" x14ac:dyDescent="0.2">
      <c r="A63" s="163"/>
      <c r="B63" s="163"/>
      <c r="C63" s="163"/>
      <c r="D63" s="163"/>
      <c r="E63" s="163"/>
      <c r="F63" s="163"/>
      <c r="G63" s="163"/>
    </row>
    <row r="64" spans="1:7" x14ac:dyDescent="0.2">
      <c r="A64" s="163"/>
      <c r="B64" s="163"/>
      <c r="C64" s="163"/>
      <c r="D64" s="163"/>
      <c r="E64" s="163"/>
      <c r="F64" s="163"/>
      <c r="G64" s="163"/>
    </row>
    <row r="65" spans="1:7" x14ac:dyDescent="0.2">
      <c r="A65" s="163"/>
      <c r="B65" s="163"/>
      <c r="C65" s="163"/>
      <c r="D65" s="163"/>
      <c r="E65" s="163"/>
      <c r="F65" s="163"/>
      <c r="G65" s="163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E69" s="123"/>
    </row>
    <row r="70" spans="1:7" x14ac:dyDescent="0.2">
      <c r="E70" s="123"/>
    </row>
    <row r="71" spans="1:7" x14ac:dyDescent="0.2">
      <c r="E71" s="12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A97" s="164"/>
      <c r="B97" s="164"/>
    </row>
    <row r="98" spans="1:7" x14ac:dyDescent="0.2">
      <c r="A98" s="163"/>
      <c r="B98" s="163"/>
      <c r="C98" s="166"/>
      <c r="D98" s="166"/>
      <c r="E98" s="167"/>
      <c r="F98" s="166"/>
      <c r="G98" s="168"/>
    </row>
    <row r="99" spans="1:7" x14ac:dyDescent="0.2">
      <c r="A99" s="169"/>
      <c r="B99" s="169"/>
      <c r="C99" s="163"/>
      <c r="D99" s="163"/>
      <c r="E99" s="170"/>
      <c r="F99" s="163"/>
      <c r="G99" s="163"/>
    </row>
    <row r="100" spans="1:7" x14ac:dyDescent="0.2">
      <c r="A100" s="163"/>
      <c r="B100" s="163"/>
      <c r="C100" s="163"/>
      <c r="D100" s="163"/>
      <c r="E100" s="170"/>
      <c r="F100" s="163"/>
      <c r="G100" s="163"/>
    </row>
    <row r="101" spans="1:7" x14ac:dyDescent="0.2">
      <c r="A101" s="163"/>
      <c r="B101" s="163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  <row r="111" spans="1:7" x14ac:dyDescent="0.2">
      <c r="A111" s="163"/>
      <c r="B111" s="163"/>
      <c r="C111" s="163"/>
      <c r="D111" s="163"/>
      <c r="E111" s="170"/>
      <c r="F111" s="163"/>
      <c r="G111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Chmel Jiří</cp:lastModifiedBy>
  <dcterms:created xsi:type="dcterms:W3CDTF">2013-10-21T02:24:23Z</dcterms:created>
  <dcterms:modified xsi:type="dcterms:W3CDTF">2014-09-04T15:46:55Z</dcterms:modified>
</cp:coreProperties>
</file>