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Dokumenty/Plocha/VZ/1_VZMR/2024/4_Fráni Šrámka_Arabská/příprava/GINIS/NEN/"/>
    </mc:Choice>
  </mc:AlternateContent>
  <xr:revisionPtr revIDLastSave="0" documentId="8_{AB885AC5-1217-4033-B3CC-6B5159C644C4}" xr6:coauthVersionLast="47" xr6:coauthVersionMax="47" xr10:uidLastSave="{00000000-0000-0000-0000-000000000000}"/>
  <bookViews>
    <workbookView xWindow="28680" yWindow="-120" windowWidth="29040" windowHeight="17640" activeTab="2" xr2:uid="{0E5457A1-F60F-4B48-AFAF-0554B932EE92}"/>
  </bookViews>
  <sheets>
    <sheet name="Krycí list" sheetId="1" r:id="rId1"/>
    <sheet name="Rekapitulace" sheetId="2" r:id="rId2"/>
    <sheet name="Položky" sheetId="3" r:id="rId3"/>
  </sheets>
  <definedNames>
    <definedName name="cisloobjektu">'Krycí list'!$A$4</definedName>
    <definedName name="cislostavby">'Krycí list'!$A$6</definedName>
    <definedName name="Datum">'Krycí list'!$B$26</definedName>
    <definedName name="Dil">Rekapitulace!$A$6</definedName>
    <definedName name="Dodavka">Rekapitulace!$G$10</definedName>
    <definedName name="Dodavka0">Položky!#REF!</definedName>
    <definedName name="HSV">Rekapitulace!$E$10</definedName>
    <definedName name="HSV0">Položky!#REF!</definedName>
    <definedName name="HZS">Rekapitulace!$I$10</definedName>
    <definedName name="HZS0">Položky!#REF!</definedName>
    <definedName name="JKSO">'Krycí list'!$F$4</definedName>
    <definedName name="MJ">'Krycí list'!$G$4</definedName>
    <definedName name="Mont">Rekapitulace!$H$10</definedName>
    <definedName name="Montaz0">Položky!#REF!</definedName>
    <definedName name="NazevDilu">Rekapitulace!$B$6</definedName>
    <definedName name="nazevobjektu">'Krycí list'!$C$4</definedName>
    <definedName name="nazevstavby">'Krycí list'!$C$6</definedName>
    <definedName name="_xlnm.Print_Titles" localSheetId="2">Položky!$1:$6</definedName>
    <definedName name="_xlnm.Print_Titles" localSheetId="1">Rekapitulace!$1:$6</definedName>
    <definedName name="Objednatel">'Krycí list'!$C$8</definedName>
    <definedName name="_xlnm.Print_Area" localSheetId="0">'Krycí list'!$A$1:$G$45</definedName>
    <definedName name="_xlnm.Print_Area" localSheetId="2">Položky!$A$1:$G$40</definedName>
    <definedName name="_xlnm.Print_Area" localSheetId="1">Rekapitulace!$A$1:$I$19</definedName>
    <definedName name="PocetMJ">'Krycí list'!$G$7</definedName>
    <definedName name="Poznamka">'Krycí list'!$B$37</definedName>
    <definedName name="Projektant">'Krycí list'!$C$7</definedName>
    <definedName name="PSV">Rekapitulace!$F$10</definedName>
    <definedName name="PSV0">Položky!#REF!</definedName>
    <definedName name="SloupecCC">Položky!$G$6</definedName>
    <definedName name="SloupecCisloPol">Položky!$B$6</definedName>
    <definedName name="SloupecJC">Položky!$F$6</definedName>
    <definedName name="SloupecMJ">Položky!$D$6</definedName>
    <definedName name="SloupecMnozstvi">Položky!$E$6</definedName>
    <definedName name="SloupecNazPol">Položky!$C$6</definedName>
    <definedName name="SloupecPC">Položky!$A$6</definedName>
    <definedName name="solver_lin" localSheetId="2" hidden="1">0</definedName>
    <definedName name="solver_num" localSheetId="2" hidden="1">0</definedName>
    <definedName name="solver_opt" localSheetId="2" hidden="1">Položky!#REF!</definedName>
    <definedName name="solver_typ" localSheetId="2" hidden="1">1</definedName>
    <definedName name="solver_val" localSheetId="2" hidden="1">0</definedName>
    <definedName name="Typ">Položky!#REF!</definedName>
    <definedName name="VRN">Rekapitulace!$H$18</definedName>
    <definedName name="VRNKc">Rekapitulace!#REF!</definedName>
    <definedName name="VRNnazev">Rekapitulace!#REF!</definedName>
    <definedName name="VRNproc">Rekapitulace!#REF!</definedName>
    <definedName name="VRNzakl">Rekapitulace!#REF!</definedName>
    <definedName name="Zakazka">'Krycí list'!$G$9</definedName>
    <definedName name="Zaklad22">'Krycí list'!$F$32</definedName>
    <definedName name="Zaklad5">'Krycí list'!$F$30</definedName>
    <definedName name="Zhotovitel">'Krycí list'!$E$11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3" l="1"/>
  <c r="G30" i="3"/>
  <c r="G31" i="3"/>
  <c r="G32" i="3"/>
  <c r="G33" i="3"/>
  <c r="G34" i="3"/>
  <c r="G35" i="3"/>
  <c r="G36" i="3"/>
  <c r="G37" i="3"/>
  <c r="G38" i="3"/>
  <c r="G39" i="3"/>
  <c r="G28" i="3"/>
  <c r="G23" i="3"/>
  <c r="G24" i="3"/>
  <c r="G25" i="3"/>
  <c r="G22" i="3"/>
  <c r="G9" i="3"/>
  <c r="G10" i="3"/>
  <c r="G11" i="3"/>
  <c r="G12" i="3"/>
  <c r="G13" i="3"/>
  <c r="G14" i="3"/>
  <c r="G15" i="3"/>
  <c r="G16" i="3"/>
  <c r="G17" i="3"/>
  <c r="G18" i="3"/>
  <c r="G19" i="3"/>
  <c r="G8" i="3"/>
  <c r="G40" i="3" l="1" a="1"/>
  <c r="G40" i="3" s="1"/>
  <c r="G26" i="3" a="1"/>
  <c r="G26" i="3" s="1"/>
  <c r="G20" i="3" a="1"/>
  <c r="G20" i="3" s="1"/>
  <c r="BB11" i="3" l="1"/>
  <c r="BB12" i="3"/>
  <c r="BB14" i="3"/>
  <c r="BB15" i="3"/>
  <c r="BB16" i="3"/>
  <c r="BB17" i="3"/>
  <c r="BB18" i="3"/>
  <c r="BB19" i="3"/>
  <c r="BB23" i="3"/>
  <c r="BB24" i="3"/>
  <c r="BB25" i="3"/>
  <c r="BD29" i="3"/>
  <c r="BD28" i="3"/>
  <c r="BD32" i="3"/>
  <c r="BC33" i="3"/>
  <c r="BC34" i="3"/>
  <c r="BC39" i="3"/>
  <c r="BC38" i="3"/>
  <c r="BC36" i="3"/>
  <c r="D16" i="1"/>
  <c r="D15" i="1"/>
  <c r="D14" i="1"/>
  <c r="BE39" i="3"/>
  <c r="BD39" i="3"/>
  <c r="BB39" i="3"/>
  <c r="BA39" i="3"/>
  <c r="BE38" i="3"/>
  <c r="BD38" i="3"/>
  <c r="BB38" i="3"/>
  <c r="BA38" i="3"/>
  <c r="BE37" i="3"/>
  <c r="BD37" i="3"/>
  <c r="BB37" i="3"/>
  <c r="BA37" i="3"/>
  <c r="BC37" i="3"/>
  <c r="BE36" i="3"/>
  <c r="BD36" i="3"/>
  <c r="BB36" i="3"/>
  <c r="BA36" i="3"/>
  <c r="BE35" i="3"/>
  <c r="BD35" i="3"/>
  <c r="BB35" i="3"/>
  <c r="BA35" i="3"/>
  <c r="BE34" i="3"/>
  <c r="BD34" i="3"/>
  <c r="BB34" i="3"/>
  <c r="BA34" i="3"/>
  <c r="BE33" i="3"/>
  <c r="BD33" i="3"/>
  <c r="BB33" i="3"/>
  <c r="BA33" i="3"/>
  <c r="BE32" i="3"/>
  <c r="BC32" i="3"/>
  <c r="BB32" i="3"/>
  <c r="BA32" i="3"/>
  <c r="BE31" i="3"/>
  <c r="BC31" i="3"/>
  <c r="BB31" i="3"/>
  <c r="BA31" i="3"/>
  <c r="BD31" i="3"/>
  <c r="BE30" i="3"/>
  <c r="BC30" i="3"/>
  <c r="BB30" i="3"/>
  <c r="BA30" i="3"/>
  <c r="BD30" i="3"/>
  <c r="BE29" i="3"/>
  <c r="BC29" i="3"/>
  <c r="BB29" i="3"/>
  <c r="BA29" i="3"/>
  <c r="BE28" i="3"/>
  <c r="BC28" i="3"/>
  <c r="BB28" i="3"/>
  <c r="BA28" i="3"/>
  <c r="B9" i="2"/>
  <c r="A9" i="2"/>
  <c r="C40" i="3"/>
  <c r="BE25" i="3"/>
  <c r="BD25" i="3"/>
  <c r="BC25" i="3"/>
  <c r="BA25" i="3"/>
  <c r="BE24" i="3"/>
  <c r="BD24" i="3"/>
  <c r="BC24" i="3"/>
  <c r="BA24" i="3"/>
  <c r="BE23" i="3"/>
  <c r="BD23" i="3"/>
  <c r="BC23" i="3"/>
  <c r="BA23" i="3"/>
  <c r="BE22" i="3"/>
  <c r="BD22" i="3"/>
  <c r="BC22" i="3"/>
  <c r="BA22" i="3"/>
  <c r="B8" i="2"/>
  <c r="A8" i="2"/>
  <c r="C26" i="3"/>
  <c r="BE19" i="3"/>
  <c r="BD19" i="3"/>
  <c r="BC19" i="3"/>
  <c r="BA19" i="3"/>
  <c r="BE18" i="3"/>
  <c r="BD18" i="3"/>
  <c r="BC18" i="3"/>
  <c r="BA18" i="3"/>
  <c r="BE17" i="3"/>
  <c r="BD17" i="3"/>
  <c r="BC17" i="3"/>
  <c r="BA17" i="3"/>
  <c r="BE16" i="3"/>
  <c r="BD16" i="3"/>
  <c r="BC16" i="3"/>
  <c r="BA16" i="3"/>
  <c r="BE15" i="3"/>
  <c r="BD15" i="3"/>
  <c r="BC15" i="3"/>
  <c r="BA15" i="3"/>
  <c r="BE14" i="3"/>
  <c r="BD14" i="3"/>
  <c r="BC14" i="3"/>
  <c r="BA14" i="3"/>
  <c r="BE13" i="3"/>
  <c r="BD13" i="3"/>
  <c r="BC13" i="3"/>
  <c r="BA13" i="3"/>
  <c r="BB13" i="3"/>
  <c r="BE12" i="3"/>
  <c r="BD12" i="3"/>
  <c r="BC12" i="3"/>
  <c r="BA12" i="3"/>
  <c r="BE11" i="3"/>
  <c r="BD11" i="3"/>
  <c r="BC11" i="3"/>
  <c r="BA11" i="3"/>
  <c r="BE10" i="3"/>
  <c r="BD10" i="3"/>
  <c r="BC10" i="3"/>
  <c r="BB10" i="3"/>
  <c r="BA10" i="3"/>
  <c r="BE9" i="3"/>
  <c r="BD9" i="3"/>
  <c r="BC9" i="3"/>
  <c r="BA9" i="3"/>
  <c r="BB9" i="3"/>
  <c r="BE8" i="3"/>
  <c r="BD8" i="3"/>
  <c r="BC8" i="3"/>
  <c r="BA8" i="3"/>
  <c r="B7" i="2"/>
  <c r="A7" i="2"/>
  <c r="C20" i="3"/>
  <c r="C4" i="3"/>
  <c r="F3" i="3"/>
  <c r="C3" i="3"/>
  <c r="C2" i="2"/>
  <c r="C1" i="2"/>
  <c r="F31" i="1"/>
  <c r="G8" i="1"/>
  <c r="BC35" i="3" l="1"/>
  <c r="BE40" i="3"/>
  <c r="I9" i="2" s="1"/>
  <c r="BA40" i="3"/>
  <c r="E9" i="2" s="1"/>
  <c r="BD40" i="3"/>
  <c r="H9" i="2" s="1"/>
  <c r="BB40" i="3"/>
  <c r="F9" i="2" s="1"/>
  <c r="BA26" i="3"/>
  <c r="E8" i="2" s="1"/>
  <c r="BE26" i="3"/>
  <c r="I8" i="2" s="1"/>
  <c r="BC26" i="3"/>
  <c r="G8" i="2" s="1"/>
  <c r="BD26" i="3"/>
  <c r="H8" i="2" s="1"/>
  <c r="BC20" i="3"/>
  <c r="G7" i="2" s="1"/>
  <c r="BE20" i="3"/>
  <c r="I7" i="2" s="1"/>
  <c r="BD20" i="3"/>
  <c r="H7" i="2" s="1"/>
  <c r="BA20" i="3"/>
  <c r="E7" i="2" s="1"/>
  <c r="BC40" i="3"/>
  <c r="G9" i="2" s="1"/>
  <c r="BB22" i="3"/>
  <c r="BB26" i="3" s="1"/>
  <c r="F8" i="2" s="1"/>
  <c r="BB8" i="3"/>
  <c r="BB20" i="3" s="1"/>
  <c r="F7" i="2" s="1"/>
  <c r="E10" i="2" l="1"/>
  <c r="C16" i="1" s="1"/>
  <c r="I10" i="2"/>
  <c r="C20" i="1" s="1"/>
  <c r="H10" i="2"/>
  <c r="C15" i="1" s="1"/>
  <c r="G10" i="2"/>
  <c r="C14" i="1" s="1"/>
  <c r="F10" i="2"/>
  <c r="C17" i="1" l="1"/>
  <c r="C18" i="1" s="1" a="1"/>
  <c r="C18" i="1" s="1"/>
  <c r="C21" i="1" s="1"/>
  <c r="G16" i="2"/>
  <c r="I16" i="2" s="1"/>
  <c r="G15" i="1" s="1"/>
  <c r="G17" i="2"/>
  <c r="I17" i="2" s="1"/>
  <c r="G16" i="1" s="1"/>
  <c r="G15" i="2"/>
  <c r="I15" i="2" s="1"/>
  <c r="H18" i="2" l="1"/>
  <c r="G14" i="1"/>
  <c r="G22" i="1" s="1" a="1"/>
  <c r="G22" i="1" s="1"/>
  <c r="C22" i="1" s="1"/>
  <c r="F32" i="1" l="1"/>
  <c r="F33" i="1" s="1"/>
  <c r="F34" i="1" s="1" a="1"/>
  <c r="F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<sst xmlns="http://schemas.openxmlformats.org/spreadsheetml/2006/main" count="192" uniqueCount="141">
  <si>
    <t>KRYCÍ LIST ROZPOČTU</t>
  </si>
  <si>
    <t>Objekt :</t>
  </si>
  <si>
    <t>Název objektu :</t>
  </si>
  <si>
    <t>JKSO :</t>
  </si>
  <si>
    <t xml:space="preserve"> </t>
  </si>
  <si>
    <t>Stavba :</t>
  </si>
  <si>
    <t>Název stavby :</t>
  </si>
  <si>
    <t>SKP :</t>
  </si>
  <si>
    <t>Projektant :</t>
  </si>
  <si>
    <t>Počet měrných jednotek :</t>
  </si>
  <si>
    <t>Objednatel :</t>
  </si>
  <si>
    <t>Náklady na MJ :</t>
  </si>
  <si>
    <t>Počet listů :</t>
  </si>
  <si>
    <t>Zakázkové číslo :</t>
  </si>
  <si>
    <t>Zpracovatel projektu :</t>
  </si>
  <si>
    <t>Zhotovitel :</t>
  </si>
  <si>
    <t>ROZPOČTOVÉ NÁKLADY</t>
  </si>
  <si>
    <t>Rozpočtové náklady II. a III. hlavy</t>
  </si>
  <si>
    <t>Vedlejší rozpočtové náklady</t>
  </si>
  <si>
    <t>Dodávka celkem</t>
  </si>
  <si>
    <t>Z</t>
  </si>
  <si>
    <t>Montáž celkem</t>
  </si>
  <si>
    <t>R</t>
  </si>
  <si>
    <t>HSV celkem</t>
  </si>
  <si>
    <t>N</t>
  </si>
  <si>
    <t>PSV celkem</t>
  </si>
  <si>
    <t>ZRN celkem</t>
  </si>
  <si>
    <t>HZS</t>
  </si>
  <si>
    <t>RN II.a III.hlavy</t>
  </si>
  <si>
    <t>Ostatní VRN</t>
  </si>
  <si>
    <t>ZRN+VRN+HZS</t>
  </si>
  <si>
    <t>VRN celkem</t>
  </si>
  <si>
    <t>Vypracoval</t>
  </si>
  <si>
    <t>Za zhotovitele</t>
  </si>
  <si>
    <t>Za objednatele</t>
  </si>
  <si>
    <t>Jméno :</t>
  </si>
  <si>
    <t>Datum :</t>
  </si>
  <si>
    <t>Podpis:</t>
  </si>
  <si>
    <t>Podpis :</t>
  </si>
  <si>
    <t>Základ pro DPH</t>
  </si>
  <si>
    <t>%  činí :</t>
  </si>
  <si>
    <t>DPH</t>
  </si>
  <si>
    <t>CENA ZA OBJEKT CELKEM</t>
  </si>
  <si>
    <t>Poznámka :</t>
  </si>
  <si>
    <t>REKAPITULACE  STAVEBNÍCH  DÍLŮ</t>
  </si>
  <si>
    <t>Stavební díl</t>
  </si>
  <si>
    <t>HSV</t>
  </si>
  <si>
    <t>PSV</t>
  </si>
  <si>
    <t>Dodávka</t>
  </si>
  <si>
    <t>Montáž</t>
  </si>
  <si>
    <t>CELKEM  OBJEKT</t>
  </si>
  <si>
    <t>VEDLEJŠÍ ROZPOČTOVÉ  NÁKLADY</t>
  </si>
  <si>
    <t>Název VRN</t>
  </si>
  <si>
    <t>Kč</t>
  </si>
  <si>
    <t>%</t>
  </si>
  <si>
    <t>Základna</t>
  </si>
  <si>
    <t>CELKEM VRN</t>
  </si>
  <si>
    <t xml:space="preserve">Položkový rozpočet </t>
  </si>
  <si>
    <t>P.č.</t>
  </si>
  <si>
    <t>Číslo položky</t>
  </si>
  <si>
    <t>Název položky</t>
  </si>
  <si>
    <t>MJ</t>
  </si>
  <si>
    <t>množství</t>
  </si>
  <si>
    <t>cena / MJ</t>
  </si>
  <si>
    <t>celkem (Kč)</t>
  </si>
  <si>
    <t>Díl:</t>
  </si>
  <si>
    <t>ks</t>
  </si>
  <si>
    <t>Celkem za</t>
  </si>
  <si>
    <t>Oprava interiéru ČŠI - ústředí</t>
  </si>
  <si>
    <t>ČŠI, ústředí - 3. patro (OHS, OFŘ)</t>
  </si>
  <si>
    <t>776</t>
  </si>
  <si>
    <t>Podlahy povlakové</t>
  </si>
  <si>
    <t>776 55-001</t>
  </si>
  <si>
    <t xml:space="preserve">Demontáž stávající krytiny (koberec) </t>
  </si>
  <si>
    <t>m2</t>
  </si>
  <si>
    <t>776 99-002</t>
  </si>
  <si>
    <t xml:space="preserve">Příprava podkladu (očištění, vyssání, penetrace) </t>
  </si>
  <si>
    <t>m</t>
  </si>
  <si>
    <t>776 56-008</t>
  </si>
  <si>
    <t>Přechodová lišta 80 cm/ks, včetně montáže (stříbrná)</t>
  </si>
  <si>
    <t>776 98-009</t>
  </si>
  <si>
    <t>776 59-004</t>
  </si>
  <si>
    <t xml:space="preserve">Oprava podkladu </t>
  </si>
  <si>
    <t>soub</t>
  </si>
  <si>
    <t>632 41-003</t>
  </si>
  <si>
    <t>776 56-005</t>
  </si>
  <si>
    <t>Položení vinylové podlahy "click" (materiál ve specifikaci)</t>
  </si>
  <si>
    <t>776 56-006</t>
  </si>
  <si>
    <t>776 56-007</t>
  </si>
  <si>
    <t>776 57-008</t>
  </si>
  <si>
    <t>Lepení povlakových podlah z pásů textilních (m.č. 416)</t>
  </si>
  <si>
    <t>776 57-009</t>
  </si>
  <si>
    <t xml:space="preserve">Zátěžový koberec (prostřih 10%) </t>
  </si>
  <si>
    <t>776 98-010</t>
  </si>
  <si>
    <t>Montáž soklu - koberec (včetně materiálu)</t>
  </si>
  <si>
    <t>784</t>
  </si>
  <si>
    <t>Malby</t>
  </si>
  <si>
    <t>784 45-001</t>
  </si>
  <si>
    <t xml:space="preserve">Drobné opravy stěn, očištění malby </t>
  </si>
  <si>
    <t>784 45-002</t>
  </si>
  <si>
    <t xml:space="preserve">Zakrytí oken, dveří </t>
  </si>
  <si>
    <t>784 19-003</t>
  </si>
  <si>
    <t xml:space="preserve">Penetrace podkladu pro disperzní směs1x </t>
  </si>
  <si>
    <t>784 19-004</t>
  </si>
  <si>
    <t>M21</t>
  </si>
  <si>
    <t>Elektromontáže</t>
  </si>
  <si>
    <t>210 29-001</t>
  </si>
  <si>
    <t xml:space="preserve">Demontáž stávajících svítidel </t>
  </si>
  <si>
    <t>kus</t>
  </si>
  <si>
    <t>210 29-002</t>
  </si>
  <si>
    <t xml:space="preserve">Kompletace LED panelu včetně montáže </t>
  </si>
  <si>
    <t>210 29-003</t>
  </si>
  <si>
    <t xml:space="preserve">Montáž ovladače LED panelu </t>
  </si>
  <si>
    <t>210 29-004</t>
  </si>
  <si>
    <t>210 29-005</t>
  </si>
  <si>
    <t>Úprava stávajících rozvodů elektroinstalace (m.č. 405, 409, 410, 411, 412, 416, 421, 423, 424)</t>
  </si>
  <si>
    <t>348-001</t>
  </si>
  <si>
    <t>348-002</t>
  </si>
  <si>
    <t xml:space="preserve">Rám svítidla LED 30 x 120, přisazený bílý </t>
  </si>
  <si>
    <t>348-003</t>
  </si>
  <si>
    <t xml:space="preserve">Stmívatelný zdroj pro UGR </t>
  </si>
  <si>
    <t>348-004</t>
  </si>
  <si>
    <t xml:space="preserve">Přijímač </t>
  </si>
  <si>
    <t>348-005</t>
  </si>
  <si>
    <t>348-006</t>
  </si>
  <si>
    <t xml:space="preserve">Příslušenství </t>
  </si>
  <si>
    <t>kpl</t>
  </si>
  <si>
    <t>348-007</t>
  </si>
  <si>
    <t xml:space="preserve">Zásuvka SWING 230V, dvojitá </t>
  </si>
  <si>
    <t>Poplatky (skládka, likvidace odpadu)</t>
  </si>
  <si>
    <t>Přesun hmot</t>
  </si>
  <si>
    <t>Zařízení staveniště</t>
  </si>
  <si>
    <t>Lištování podlahy ABS v dekoru podlahy včetně materiálu a komponent (rohy, apod.)</t>
  </si>
  <si>
    <t>Vyrovnávací nivelační stěrka (100% plochy)</t>
  </si>
  <si>
    <t>Vinylová podlaha SPC "Rigid Click", prořez 10% (dub), tloušťka min. 5mm, třída zátěže min. 32</t>
  </si>
  <si>
    <t>Podkladní podložka pro podlahu "Click", XPS</t>
  </si>
  <si>
    <t xml:space="preserve">Malba tekutá disperzní omyvatelná směs (např.Primalex Fortec), bílá, 2 x </t>
  </si>
  <si>
    <t xml:space="preserve">Svítidlo LED 30 x 120; 4 000K, svítivost min. 4300 lm, příkon max. 45W </t>
  </si>
  <si>
    <t>Nástěnné ovládání - dálkový dotykový ovladač velikosti a vzhledu běžného vypínáče, dvoutlačítkový se stmíváním pro každý okruh</t>
  </si>
  <si>
    <t>;</t>
  </si>
  <si>
    <t>Montáž zásuvky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</si>
</sst>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/mm/yy"/>
    <numFmt numFmtId="165" formatCode="#,##0.00\ &quot;Kč&quot;"/>
  </numFmts>
  <fonts count="21" x14ac:knownFonts="1">
    <font>
      <sz val="10"/>
      <name val="Arial CE"/>
      <charset val="238"/>
    </font>
    <font>
      <b/>
      <sz val="14"/>
      <name val="Arial CE"/>
      <family val="2"/>
      <charset val="238"/>
    </font>
    <font>
      <b/>
      <i/>
      <sz val="12"/>
      <name val="Arial CE"/>
      <family val="2"/>
      <charset val="238"/>
    </font>
    <font>
      <b/>
      <i/>
      <sz val="10"/>
      <name val="Arial CE"/>
      <family val="2"/>
      <charset val="238"/>
    </font>
    <font>
      <b/>
      <sz val="9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</font>
    <font>
      <sz val="9"/>
      <name val="Arial CE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u/>
      <sz val="12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0"/>
      <name val="Arial CE"/>
      <family val="2"/>
      <charset val="238"/>
    </font>
    <font>
      <sz val="10"/>
      <color indexed="9"/>
      <name val="Arial CE"/>
      <family val="2"/>
      <charset val="238"/>
    </font>
    <font>
      <sz val="8"/>
      <name val="Arial CE"/>
    </font>
    <font>
      <i/>
      <sz val="8"/>
      <name val="Arial CE"/>
      <family val="2"/>
      <charset val="238"/>
    </font>
    <font>
      <i/>
      <sz val="9"/>
      <name val="Arial CE"/>
    </font>
    <font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43" fontId="20" fillId="0" borderId="0" applyFont="0" applyFill="0" applyBorder="0" applyAlignment="0" applyProtection="0"/>
  </cellStyleXfs>
  <cellXfs count="170">
    <xf numFmtId="0" fontId="0" fillId="0" borderId="0" xfId="0"/>
    <xf numFmtId="0" fontId="1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49" fontId="2" fillId="2" borderId="5" xfId="0" applyNumberFormat="1" applyFont="1" applyFill="1" applyBorder="1"/>
    <xf numFmtId="49" fontId="0" fillId="2" borderId="6" xfId="0" applyNumberFormat="1" applyFill="1" applyBorder="1"/>
    <xf numFmtId="0" fontId="3" fillId="2" borderId="0" xfId="0" applyFont="1" applyFill="1"/>
    <xf numFmtId="0" fontId="0" fillId="2" borderId="0" xfId="0" applyFill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9" fontId="0" fillId="0" borderId="13" xfId="0" applyNumberFormat="1" applyBorder="1" applyAlignment="1">
      <alignment horizontal="left"/>
    </xf>
    <xf numFmtId="3" fontId="0" fillId="0" borderId="12" xfId="0" applyNumberFormat="1" applyBorder="1"/>
    <xf numFmtId="0" fontId="0" fillId="0" borderId="16" xfId="0" applyBorder="1"/>
    <xf numFmtId="0" fontId="0" fillId="0" borderId="14" xfId="0" applyBorder="1"/>
    <xf numFmtId="0" fontId="0" fillId="0" borderId="17" xfId="0" applyBorder="1"/>
    <xf numFmtId="0" fontId="0" fillId="0" borderId="18" xfId="0" applyBorder="1"/>
    <xf numFmtId="0" fontId="0" fillId="0" borderId="5" xfId="0" applyBorder="1"/>
    <xf numFmtId="0" fontId="0" fillId="0" borderId="13" xfId="0" applyBorder="1"/>
    <xf numFmtId="3" fontId="0" fillId="0" borderId="0" xfId="0" applyNumberFormat="1"/>
    <xf numFmtId="0" fontId="1" fillId="0" borderId="22" xfId="0" applyFont="1" applyBorder="1" applyAlignment="1">
      <alignment horizontal="centerContinuous" vertical="center"/>
    </xf>
    <xf numFmtId="0" fontId="6" fillId="0" borderId="23" xfId="0" applyFont="1" applyBorder="1" applyAlignment="1">
      <alignment horizontal="centerContinuous" vertical="center"/>
    </xf>
    <xf numFmtId="0" fontId="0" fillId="0" borderId="23" xfId="0" applyBorder="1" applyAlignment="1">
      <alignment horizontal="centerContinuous" vertical="center"/>
    </xf>
    <xf numFmtId="0" fontId="0" fillId="0" borderId="24" xfId="0" applyBorder="1" applyAlignment="1">
      <alignment horizontal="centerContinuous" vertical="center"/>
    </xf>
    <xf numFmtId="0" fontId="5" fillId="0" borderId="25" xfId="0" applyFont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centerContinuous"/>
    </xf>
    <xf numFmtId="0" fontId="5" fillId="0" borderId="26" xfId="0" applyFont="1" applyBorder="1" applyAlignment="1">
      <alignment horizontal="centerContinuous"/>
    </xf>
    <xf numFmtId="0" fontId="0" fillId="0" borderId="26" xfId="0" applyBorder="1" applyAlignment="1">
      <alignment horizontal="centerContinuous"/>
    </xf>
    <xf numFmtId="0" fontId="0" fillId="0" borderId="28" xfId="0" applyBorder="1"/>
    <xf numFmtId="0" fontId="0" fillId="0" borderId="20" xfId="0" applyBorder="1"/>
    <xf numFmtId="0" fontId="0" fillId="0" borderId="30" xfId="0" applyBorder="1"/>
    <xf numFmtId="3" fontId="0" fillId="0" borderId="31" xfId="0" applyNumberFormat="1" applyBorder="1"/>
    <xf numFmtId="0" fontId="0" fillId="0" borderId="32" xfId="0" applyBorder="1"/>
    <xf numFmtId="3" fontId="0" fillId="0" borderId="14" xfId="0" applyNumberFormat="1" applyBorder="1"/>
    <xf numFmtId="0" fontId="0" fillId="0" borderId="15" xfId="0" applyBorder="1"/>
    <xf numFmtId="0" fontId="0" fillId="0" borderId="33" xfId="0" applyBorder="1"/>
    <xf numFmtId="0" fontId="0" fillId="0" borderId="34" xfId="0" applyBorder="1"/>
    <xf numFmtId="0" fontId="7" fillId="0" borderId="16" xfId="0" applyFont="1" applyBorder="1"/>
    <xf numFmtId="0" fontId="0" fillId="0" borderId="36" xfId="0" applyBorder="1"/>
    <xf numFmtId="3" fontId="0" fillId="0" borderId="37" xfId="0" applyNumberFormat="1" applyBorder="1"/>
    <xf numFmtId="0" fontId="0" fillId="0" borderId="38" xfId="0" applyBorder="1"/>
    <xf numFmtId="0" fontId="0" fillId="0" borderId="39" xfId="0" applyBorder="1"/>
    <xf numFmtId="0" fontId="0" fillId="0" borderId="0" xfId="0" applyAlignment="1">
      <alignment horizontal="right"/>
    </xf>
    <xf numFmtId="164" fontId="0" fillId="0" borderId="0" xfId="0" applyNumberFormat="1"/>
    <xf numFmtId="0" fontId="0" fillId="0" borderId="11" xfId="0" applyBorder="1" applyAlignment="1">
      <alignment horizontal="right"/>
    </xf>
    <xf numFmtId="165" fontId="0" fillId="0" borderId="14" xfId="0" applyNumberFormat="1" applyBorder="1"/>
    <xf numFmtId="165" fontId="0" fillId="0" borderId="0" xfId="0" applyNumberFormat="1"/>
    <xf numFmtId="0" fontId="6" fillId="0" borderId="36" xfId="0" applyFont="1" applyBorder="1"/>
    <xf numFmtId="0" fontId="6" fillId="0" borderId="37" xfId="0" applyFont="1" applyBorder="1"/>
    <xf numFmtId="0" fontId="6" fillId="0" borderId="40" xfId="0" applyFont="1" applyBorder="1"/>
    <xf numFmtId="165" fontId="6" fillId="0" borderId="37" xfId="0" applyNumberFormat="1" applyFont="1" applyBorder="1"/>
    <xf numFmtId="0" fontId="6" fillId="0" borderId="41" xfId="0" applyFont="1" applyBorder="1"/>
    <xf numFmtId="0" fontId="6" fillId="0" borderId="0" xfId="0" applyFont="1"/>
    <xf numFmtId="0" fontId="0" fillId="0" borderId="0" xfId="0" applyAlignment="1">
      <alignment vertical="justify"/>
    </xf>
    <xf numFmtId="0" fontId="3" fillId="0" borderId="44" xfId="1" applyFont="1" applyBorder="1"/>
    <xf numFmtId="0" fontId="9" fillId="0" borderId="44" xfId="1" applyBorder="1"/>
    <xf numFmtId="0" fontId="9" fillId="0" borderId="44" xfId="1" applyBorder="1" applyAlignment="1">
      <alignment horizontal="right"/>
    </xf>
    <xf numFmtId="0" fontId="0" fillId="0" borderId="44" xfId="0" applyBorder="1" applyAlignment="1">
      <alignment horizontal="left"/>
    </xf>
    <xf numFmtId="0" fontId="0" fillId="0" borderId="45" xfId="0" applyBorder="1"/>
    <xf numFmtId="0" fontId="3" fillId="0" borderId="48" xfId="1" applyFont="1" applyBorder="1"/>
    <xf numFmtId="0" fontId="9" fillId="0" borderId="48" xfId="1" applyBorder="1"/>
    <xf numFmtId="0" fontId="9" fillId="0" borderId="48" xfId="1" applyBorder="1" applyAlignment="1">
      <alignment horizontal="right"/>
    </xf>
    <xf numFmtId="49" fontId="1" fillId="0" borderId="0" xfId="0" applyNumberFormat="1" applyFont="1" applyAlignment="1">
      <alignment horizontal="centerContinuous"/>
    </xf>
    <xf numFmtId="49" fontId="5" fillId="0" borderId="25" xfId="0" applyNumberFormat="1" applyFont="1" applyBorder="1"/>
    <xf numFmtId="0" fontId="5" fillId="0" borderId="26" xfId="0" applyFont="1" applyBorder="1"/>
    <xf numFmtId="0" fontId="5" fillId="0" borderId="27" xfId="0" applyFont="1" applyBorder="1"/>
    <xf numFmtId="0" fontId="5" fillId="0" borderId="50" xfId="0" applyFont="1" applyBorder="1"/>
    <xf numFmtId="0" fontId="5" fillId="0" borderId="51" xfId="0" applyFont="1" applyBorder="1"/>
    <xf numFmtId="0" fontId="5" fillId="0" borderId="52" xfId="0" applyFont="1" applyBorder="1"/>
    <xf numFmtId="0" fontId="10" fillId="0" borderId="0" xfId="0" applyFont="1"/>
    <xf numFmtId="3" fontId="7" fillId="0" borderId="7" xfId="0" applyNumberFormat="1" applyFont="1" applyBorder="1"/>
    <xf numFmtId="0" fontId="5" fillId="0" borderId="25" xfId="0" applyFont="1" applyBorder="1"/>
    <xf numFmtId="3" fontId="5" fillId="0" borderId="27" xfId="0" applyNumberFormat="1" applyFont="1" applyBorder="1"/>
    <xf numFmtId="0" fontId="5" fillId="0" borderId="0" xfId="0" applyFont="1"/>
    <xf numFmtId="3" fontId="1" fillId="0" borderId="0" xfId="0" applyNumberFormat="1" applyFont="1" applyAlignment="1">
      <alignment horizontal="centerContinuous"/>
    </xf>
    <xf numFmtId="0" fontId="11" fillId="0" borderId="30" xfId="0" applyFont="1" applyBorder="1"/>
    <xf numFmtId="0" fontId="11" fillId="0" borderId="31" xfId="0" applyFont="1" applyBorder="1"/>
    <xf numFmtId="0" fontId="0" fillId="0" borderId="55" xfId="0" applyBorder="1"/>
    <xf numFmtId="0" fontId="11" fillId="0" borderId="56" xfId="0" applyFont="1" applyBorder="1" applyAlignment="1">
      <alignment horizontal="right"/>
    </xf>
    <xf numFmtId="0" fontId="11" fillId="0" borderId="31" xfId="0" applyFont="1" applyBorder="1" applyAlignment="1">
      <alignment horizontal="right"/>
    </xf>
    <xf numFmtId="0" fontId="11" fillId="0" borderId="32" xfId="0" applyFont="1" applyBorder="1" applyAlignment="1">
      <alignment horizontal="center"/>
    </xf>
    <xf numFmtId="4" fontId="12" fillId="0" borderId="31" xfId="0" applyNumberFormat="1" applyFont="1" applyBorder="1" applyAlignment="1">
      <alignment horizontal="right"/>
    </xf>
    <xf numFmtId="4" fontId="12" fillId="0" borderId="55" xfId="0" applyNumberFormat="1" applyFont="1" applyBorder="1" applyAlignment="1">
      <alignment horizontal="right"/>
    </xf>
    <xf numFmtId="0" fontId="7" fillId="0" borderId="34" xfId="0" applyFont="1" applyBorder="1"/>
    <xf numFmtId="0" fontId="7" fillId="0" borderId="20" xfId="0" applyFont="1" applyBorder="1"/>
    <xf numFmtId="0" fontId="7" fillId="0" borderId="21" xfId="0" applyFont="1" applyBorder="1"/>
    <xf numFmtId="0" fontId="5" fillId="0" borderId="37" xfId="0" applyFont="1" applyBorder="1"/>
    <xf numFmtId="0" fontId="0" fillId="0" borderId="37" xfId="0" applyBorder="1"/>
    <xf numFmtId="4" fontId="0" fillId="0" borderId="59" xfId="0" applyNumberFormat="1" applyBorder="1"/>
    <xf numFmtId="3" fontId="10" fillId="0" borderId="0" xfId="0" applyNumberFormat="1" applyFont="1"/>
    <xf numFmtId="4" fontId="10" fillId="0" borderId="0" xfId="0" applyNumberFormat="1" applyFont="1"/>
    <xf numFmtId="4" fontId="0" fillId="0" borderId="0" xfId="0" applyNumberFormat="1"/>
    <xf numFmtId="0" fontId="9" fillId="0" borderId="0" xfId="1"/>
    <xf numFmtId="0" fontId="14" fillId="0" borderId="0" xfId="1" applyFont="1" applyAlignment="1">
      <alignment horizontal="centerContinuous"/>
    </xf>
    <xf numFmtId="0" fontId="15" fillId="0" borderId="0" xfId="1" applyFont="1" applyAlignment="1">
      <alignment horizontal="centerContinuous"/>
    </xf>
    <xf numFmtId="0" fontId="15" fillId="0" borderId="0" xfId="1" applyFont="1" applyAlignment="1">
      <alignment horizontal="right"/>
    </xf>
    <xf numFmtId="0" fontId="10" fillId="0" borderId="44" xfId="1" applyFont="1" applyBorder="1" applyAlignment="1">
      <alignment horizontal="right"/>
    </xf>
    <xf numFmtId="0" fontId="9" fillId="0" borderId="44" xfId="1" applyBorder="1" applyAlignment="1">
      <alignment horizontal="left"/>
    </xf>
    <xf numFmtId="0" fontId="9" fillId="0" borderId="45" xfId="1" applyBorder="1"/>
    <xf numFmtId="0" fontId="10" fillId="0" borderId="0" xfId="1" applyFont="1"/>
    <xf numFmtId="0" fontId="9" fillId="0" borderId="0" xfId="1" applyAlignment="1">
      <alignment horizontal="right"/>
    </xf>
    <xf numFmtId="49" fontId="4" fillId="0" borderId="57" xfId="1" applyNumberFormat="1" applyFont="1" applyBorder="1"/>
    <xf numFmtId="0" fontId="4" fillId="0" borderId="15" xfId="1" applyFont="1" applyBorder="1" applyAlignment="1">
      <alignment horizontal="center"/>
    </xf>
    <xf numFmtId="0" fontId="4" fillId="0" borderId="57" xfId="1" applyFont="1" applyBorder="1" applyAlignment="1">
      <alignment horizontal="center"/>
    </xf>
    <xf numFmtId="0" fontId="5" fillId="0" borderId="53" xfId="1" applyFont="1" applyBorder="1" applyAlignment="1">
      <alignment horizontal="center"/>
    </xf>
    <xf numFmtId="49" fontId="5" fillId="0" borderId="53" xfId="1" applyNumberFormat="1" applyFont="1" applyBorder="1" applyAlignment="1">
      <alignment horizontal="left"/>
    </xf>
    <xf numFmtId="0" fontId="5" fillId="0" borderId="53" xfId="1" applyFont="1" applyBorder="1"/>
    <xf numFmtId="0" fontId="9" fillId="0" borderId="53" xfId="1" applyBorder="1" applyAlignment="1">
      <alignment horizontal="center"/>
    </xf>
    <xf numFmtId="0" fontId="9" fillId="0" borderId="53" xfId="1" applyBorder="1" applyAlignment="1">
      <alignment horizontal="right"/>
    </xf>
    <xf numFmtId="0" fontId="9" fillId="0" borderId="53" xfId="1" applyBorder="1"/>
    <xf numFmtId="0" fontId="16" fillId="0" borderId="0" xfId="1" applyFont="1"/>
    <xf numFmtId="0" fontId="7" fillId="0" borderId="53" xfId="1" applyFont="1" applyBorder="1" applyAlignment="1">
      <alignment horizontal="center"/>
    </xf>
    <xf numFmtId="49" fontId="8" fillId="0" borderId="53" xfId="1" applyNumberFormat="1" applyFont="1" applyBorder="1" applyAlignment="1">
      <alignment horizontal="left"/>
    </xf>
    <xf numFmtId="0" fontId="8" fillId="0" borderId="53" xfId="1" applyFont="1" applyBorder="1" applyAlignment="1">
      <alignment wrapText="1"/>
    </xf>
    <xf numFmtId="49" fontId="17" fillId="0" borderId="53" xfId="1" applyNumberFormat="1" applyFont="1" applyBorder="1" applyAlignment="1">
      <alignment horizontal="center" shrinkToFit="1"/>
    </xf>
    <xf numFmtId="4" fontId="17" fillId="0" borderId="53" xfId="1" applyNumberFormat="1" applyFont="1" applyBorder="1" applyAlignment="1">
      <alignment horizontal="right"/>
    </xf>
    <xf numFmtId="4" fontId="17" fillId="0" borderId="53" xfId="1" applyNumberFormat="1" applyFont="1" applyBorder="1"/>
    <xf numFmtId="0" fontId="9" fillId="0" borderId="60" xfId="1" applyBorder="1" applyAlignment="1">
      <alignment horizontal="center"/>
    </xf>
    <xf numFmtId="49" fontId="3" fillId="0" borderId="60" xfId="1" applyNumberFormat="1" applyFont="1" applyBorder="1" applyAlignment="1">
      <alignment horizontal="left"/>
    </xf>
    <xf numFmtId="0" fontId="3" fillId="0" borderId="60" xfId="1" applyFont="1" applyBorder="1"/>
    <xf numFmtId="4" fontId="9" fillId="0" borderId="60" xfId="1" applyNumberFormat="1" applyBorder="1" applyAlignment="1">
      <alignment horizontal="right"/>
    </xf>
    <xf numFmtId="4" fontId="5" fillId="0" borderId="60" xfId="1" applyNumberFormat="1" applyFont="1" applyBorder="1"/>
    <xf numFmtId="3" fontId="9" fillId="0" borderId="0" xfId="1" applyNumberFormat="1"/>
    <xf numFmtId="0" fontId="18" fillId="0" borderId="0" xfId="1" applyFont="1"/>
    <xf numFmtId="0" fontId="19" fillId="0" borderId="0" xfId="1" applyFont="1"/>
    <xf numFmtId="3" fontId="19" fillId="0" borderId="0" xfId="1" applyNumberFormat="1" applyFont="1" applyAlignment="1">
      <alignment horizontal="right"/>
    </xf>
    <xf numFmtId="4" fontId="19" fillId="0" borderId="0" xfId="1" applyNumberFormat="1" applyFont="1"/>
    <xf numFmtId="49" fontId="10" fillId="0" borderId="5" xfId="0" applyNumberFormat="1" applyFont="1" applyBorder="1"/>
    <xf numFmtId="4" fontId="17" fillId="3" borderId="53" xfId="1" applyNumberFormat="1" applyFont="1" applyFill="1" applyBorder="1" applyAlignment="1">
      <alignment horizontal="right"/>
    </xf>
    <xf numFmtId="165" fontId="0" fillId="0" borderId="29" xfId="2" applyNumberFormat="1" applyFont="1" applyBorder="1"/>
    <xf numFmtId="165" fontId="0" fillId="0" borderId="35" xfId="2" applyNumberFormat="1" applyFont="1" applyBorder="1"/>
    <xf numFmtId="165" fontId="7" fillId="0" borderId="6" xfId="0" applyNumberFormat="1" applyFont="1" applyBorder="1"/>
    <xf numFmtId="165" fontId="7" fillId="0" borderId="53" xfId="0" applyNumberFormat="1" applyFont="1" applyBorder="1"/>
    <xf numFmtId="165" fontId="7" fillId="0" borderId="54" xfId="0" applyNumberFormat="1" applyFont="1" applyBorder="1"/>
    <xf numFmtId="165" fontId="5" fillId="0" borderId="50" xfId="0" applyNumberFormat="1" applyFont="1" applyBorder="1"/>
    <xf numFmtId="165" fontId="5" fillId="0" borderId="51" xfId="0" applyNumberFormat="1" applyFont="1" applyBorder="1"/>
    <xf numFmtId="165" fontId="5" fillId="0" borderId="52" xfId="0" applyNumberFormat="1" applyFont="1" applyBorder="1"/>
    <xf numFmtId="165" fontId="7" fillId="0" borderId="33" xfId="0" applyNumberFormat="1" applyFont="1" applyBorder="1" applyAlignment="1">
      <alignment horizontal="right"/>
    </xf>
    <xf numFmtId="165" fontId="7" fillId="3" borderId="57" xfId="0" applyNumberFormat="1" applyFont="1" applyFill="1" applyBorder="1" applyAlignment="1">
      <alignment horizontal="right"/>
    </xf>
    <xf numFmtId="165" fontId="7" fillId="0" borderId="58" xfId="0" applyNumberFormat="1" applyFont="1" applyBorder="1" applyAlignment="1">
      <alignment horizontal="right"/>
    </xf>
    <xf numFmtId="165" fontId="7" fillId="0" borderId="20" xfId="0" applyNumberFormat="1" applyFont="1" applyBorder="1" applyAlignment="1">
      <alignment horizontal="right"/>
    </xf>
    <xf numFmtId="165" fontId="7" fillId="0" borderId="21" xfId="0" applyNumberFormat="1" applyFont="1" applyBorder="1" applyAlignment="1">
      <alignment horizontal="right"/>
    </xf>
    <xf numFmtId="165" fontId="0" fillId="0" borderId="36" xfId="0" applyNumberFormat="1" applyBorder="1"/>
    <xf numFmtId="165" fontId="0" fillId="0" borderId="37" xfId="0" applyNumberFormat="1" applyBorder="1"/>
    <xf numFmtId="0" fontId="0" fillId="0" borderId="0" xfId="0" applyAlignment="1">
      <alignment horizontal="left" wrapText="1"/>
    </xf>
    <xf numFmtId="0" fontId="4" fillId="0" borderId="14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5" fillId="0" borderId="19" xfId="0" applyFont="1" applyBorder="1" applyAlignment="1">
      <alignment horizontal="left"/>
    </xf>
    <xf numFmtId="0" fontId="5" fillId="0" borderId="20" xfId="0" applyFont="1" applyBorder="1" applyAlignment="1">
      <alignment horizontal="left"/>
    </xf>
    <xf numFmtId="0" fontId="5" fillId="0" borderId="21" xfId="0" applyFont="1" applyBorder="1" applyAlignment="1">
      <alignment horizontal="left"/>
    </xf>
    <xf numFmtId="0" fontId="8" fillId="0" borderId="0" xfId="0" applyFont="1" applyAlignment="1">
      <alignment horizontal="left" vertical="top" wrapText="1"/>
    </xf>
    <xf numFmtId="0" fontId="9" fillId="0" borderId="42" xfId="1" applyBorder="1" applyAlignment="1">
      <alignment horizontal="center"/>
    </xf>
    <xf numFmtId="0" fontId="9" fillId="0" borderId="43" xfId="1" applyBorder="1" applyAlignment="1">
      <alignment horizontal="center"/>
    </xf>
    <xf numFmtId="0" fontId="9" fillId="0" borderId="46" xfId="1" applyBorder="1" applyAlignment="1">
      <alignment horizontal="center"/>
    </xf>
    <xf numFmtId="0" fontId="9" fillId="0" borderId="47" xfId="1" applyBorder="1" applyAlignment="1">
      <alignment horizontal="center"/>
    </xf>
    <xf numFmtId="0" fontId="9" fillId="0" borderId="48" xfId="1" applyBorder="1" applyAlignment="1">
      <alignment horizontal="left"/>
    </xf>
    <xf numFmtId="0" fontId="9" fillId="0" borderId="49" xfId="1" applyBorder="1" applyAlignment="1">
      <alignment horizontal="left"/>
    </xf>
    <xf numFmtId="165" fontId="5" fillId="0" borderId="37" xfId="0" applyNumberFormat="1" applyFont="1" applyBorder="1" applyAlignment="1">
      <alignment horizontal="right"/>
    </xf>
    <xf numFmtId="165" fontId="5" fillId="0" borderId="59" xfId="0" applyNumberFormat="1" applyFont="1" applyBorder="1" applyAlignment="1">
      <alignment horizontal="right"/>
    </xf>
    <xf numFmtId="0" fontId="13" fillId="0" borderId="0" xfId="1" applyFont="1" applyAlignment="1">
      <alignment horizontal="center"/>
    </xf>
    <xf numFmtId="49" fontId="9" fillId="0" borderId="46" xfId="1" applyNumberFormat="1" applyBorder="1" applyAlignment="1">
      <alignment horizontal="center"/>
    </xf>
    <xf numFmtId="0" fontId="9" fillId="0" borderId="48" xfId="1" applyBorder="1" applyAlignment="1">
      <alignment horizontal="center" shrinkToFit="1"/>
    </xf>
    <xf numFmtId="0" fontId="9" fillId="0" borderId="49" xfId="1" applyBorder="1" applyAlignment="1">
      <alignment horizontal="center" shrinkToFit="1"/>
    </xf>
  </cellXfs>
  <cellStyles count="3">
    <cellStyle name="Čárka" xfId="2" builtinId="3"/>
    <cellStyle name="Normální" xfId="0" builtinId="0"/>
    <cellStyle name="normální_POL.XLS" xfId="1" xr:uid="{475FFFF2-34B3-49D2-9CCD-6BB80BD22A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A18A1-DB1A-4D39-B930-898D9D4AAD46}">
  <sheetPr codeName="List21"/>
  <dimension ref="A1:BE55"/>
  <sheetViews>
    <sheetView topLeftCell="A12" workbookViewId="0">
      <selection activeCell="K28" sqref="K28"/>
    </sheetView>
  </sheetViews>
  <sheetFormatPr defaultRowHeight="12.75" x14ac:dyDescent="0.2"/>
  <cols>
    <col min="1" max="1" width="2" customWidth="1"/>
    <col min="2" max="2" width="15" customWidth="1"/>
    <col min="3" max="3" width="15.85546875" customWidth="1"/>
    <col min="4" max="4" width="14.5703125" customWidth="1"/>
    <col min="5" max="5" width="12.5703125" customWidth="1"/>
    <col min="6" max="6" width="19.7109375" customWidth="1"/>
    <col min="7" max="7" width="14.140625" customWidth="1"/>
    <col min="257" max="257" width="2" customWidth="1"/>
    <col min="258" max="258" width="15" customWidth="1"/>
    <col min="259" max="259" width="15.85546875" customWidth="1"/>
    <col min="260" max="260" width="14.5703125" customWidth="1"/>
    <col min="261" max="261" width="12.5703125" customWidth="1"/>
    <col min="262" max="262" width="19.7109375" customWidth="1"/>
    <col min="263" max="263" width="14.140625" customWidth="1"/>
    <col min="513" max="513" width="2" customWidth="1"/>
    <col min="514" max="514" width="15" customWidth="1"/>
    <col min="515" max="515" width="15.85546875" customWidth="1"/>
    <col min="516" max="516" width="14.5703125" customWidth="1"/>
    <col min="517" max="517" width="12.5703125" customWidth="1"/>
    <col min="518" max="518" width="19.7109375" customWidth="1"/>
    <col min="519" max="519" width="14.140625" customWidth="1"/>
    <col min="769" max="769" width="2" customWidth="1"/>
    <col min="770" max="770" width="15" customWidth="1"/>
    <col min="771" max="771" width="15.85546875" customWidth="1"/>
    <col min="772" max="772" width="14.5703125" customWidth="1"/>
    <col min="773" max="773" width="12.5703125" customWidth="1"/>
    <col min="774" max="774" width="19.7109375" customWidth="1"/>
    <col min="775" max="775" width="14.140625" customWidth="1"/>
    <col min="1025" max="1025" width="2" customWidth="1"/>
    <col min="1026" max="1026" width="15" customWidth="1"/>
    <col min="1027" max="1027" width="15.85546875" customWidth="1"/>
    <col min="1028" max="1028" width="14.5703125" customWidth="1"/>
    <col min="1029" max="1029" width="12.5703125" customWidth="1"/>
    <col min="1030" max="1030" width="19.7109375" customWidth="1"/>
    <col min="1031" max="1031" width="14.140625" customWidth="1"/>
    <col min="1281" max="1281" width="2" customWidth="1"/>
    <col min="1282" max="1282" width="15" customWidth="1"/>
    <col min="1283" max="1283" width="15.85546875" customWidth="1"/>
    <col min="1284" max="1284" width="14.5703125" customWidth="1"/>
    <col min="1285" max="1285" width="12.5703125" customWidth="1"/>
    <col min="1286" max="1286" width="19.7109375" customWidth="1"/>
    <col min="1287" max="1287" width="14.140625" customWidth="1"/>
    <col min="1537" max="1537" width="2" customWidth="1"/>
    <col min="1538" max="1538" width="15" customWidth="1"/>
    <col min="1539" max="1539" width="15.85546875" customWidth="1"/>
    <col min="1540" max="1540" width="14.5703125" customWidth="1"/>
    <col min="1541" max="1541" width="12.5703125" customWidth="1"/>
    <col min="1542" max="1542" width="19.7109375" customWidth="1"/>
    <col min="1543" max="1543" width="14.140625" customWidth="1"/>
    <col min="1793" max="1793" width="2" customWidth="1"/>
    <col min="1794" max="1794" width="15" customWidth="1"/>
    <col min="1795" max="1795" width="15.85546875" customWidth="1"/>
    <col min="1796" max="1796" width="14.5703125" customWidth="1"/>
    <col min="1797" max="1797" width="12.5703125" customWidth="1"/>
    <col min="1798" max="1798" width="19.7109375" customWidth="1"/>
    <col min="1799" max="1799" width="14.140625" customWidth="1"/>
    <col min="2049" max="2049" width="2" customWidth="1"/>
    <col min="2050" max="2050" width="15" customWidth="1"/>
    <col min="2051" max="2051" width="15.85546875" customWidth="1"/>
    <col min="2052" max="2052" width="14.5703125" customWidth="1"/>
    <col min="2053" max="2053" width="12.5703125" customWidth="1"/>
    <col min="2054" max="2054" width="19.7109375" customWidth="1"/>
    <col min="2055" max="2055" width="14.140625" customWidth="1"/>
    <col min="2305" max="2305" width="2" customWidth="1"/>
    <col min="2306" max="2306" width="15" customWidth="1"/>
    <col min="2307" max="2307" width="15.85546875" customWidth="1"/>
    <col min="2308" max="2308" width="14.5703125" customWidth="1"/>
    <col min="2309" max="2309" width="12.5703125" customWidth="1"/>
    <col min="2310" max="2310" width="19.7109375" customWidth="1"/>
    <col min="2311" max="2311" width="14.140625" customWidth="1"/>
    <col min="2561" max="2561" width="2" customWidth="1"/>
    <col min="2562" max="2562" width="15" customWidth="1"/>
    <col min="2563" max="2563" width="15.85546875" customWidth="1"/>
    <col min="2564" max="2564" width="14.5703125" customWidth="1"/>
    <col min="2565" max="2565" width="12.5703125" customWidth="1"/>
    <col min="2566" max="2566" width="19.7109375" customWidth="1"/>
    <col min="2567" max="2567" width="14.140625" customWidth="1"/>
    <col min="2817" max="2817" width="2" customWidth="1"/>
    <col min="2818" max="2818" width="15" customWidth="1"/>
    <col min="2819" max="2819" width="15.85546875" customWidth="1"/>
    <col min="2820" max="2820" width="14.5703125" customWidth="1"/>
    <col min="2821" max="2821" width="12.5703125" customWidth="1"/>
    <col min="2822" max="2822" width="19.7109375" customWidth="1"/>
    <col min="2823" max="2823" width="14.140625" customWidth="1"/>
    <col min="3073" max="3073" width="2" customWidth="1"/>
    <col min="3074" max="3074" width="15" customWidth="1"/>
    <col min="3075" max="3075" width="15.85546875" customWidth="1"/>
    <col min="3076" max="3076" width="14.5703125" customWidth="1"/>
    <col min="3077" max="3077" width="12.5703125" customWidth="1"/>
    <col min="3078" max="3078" width="19.7109375" customWidth="1"/>
    <col min="3079" max="3079" width="14.140625" customWidth="1"/>
    <col min="3329" max="3329" width="2" customWidth="1"/>
    <col min="3330" max="3330" width="15" customWidth="1"/>
    <col min="3331" max="3331" width="15.85546875" customWidth="1"/>
    <col min="3332" max="3332" width="14.5703125" customWidth="1"/>
    <col min="3333" max="3333" width="12.5703125" customWidth="1"/>
    <col min="3334" max="3334" width="19.7109375" customWidth="1"/>
    <col min="3335" max="3335" width="14.140625" customWidth="1"/>
    <col min="3585" max="3585" width="2" customWidth="1"/>
    <col min="3586" max="3586" width="15" customWidth="1"/>
    <col min="3587" max="3587" width="15.85546875" customWidth="1"/>
    <col min="3588" max="3588" width="14.5703125" customWidth="1"/>
    <col min="3589" max="3589" width="12.5703125" customWidth="1"/>
    <col min="3590" max="3590" width="19.7109375" customWidth="1"/>
    <col min="3591" max="3591" width="14.140625" customWidth="1"/>
    <col min="3841" max="3841" width="2" customWidth="1"/>
    <col min="3842" max="3842" width="15" customWidth="1"/>
    <col min="3843" max="3843" width="15.85546875" customWidth="1"/>
    <col min="3844" max="3844" width="14.5703125" customWidth="1"/>
    <col min="3845" max="3845" width="12.5703125" customWidth="1"/>
    <col min="3846" max="3846" width="19.7109375" customWidth="1"/>
    <col min="3847" max="3847" width="14.140625" customWidth="1"/>
    <col min="4097" max="4097" width="2" customWidth="1"/>
    <col min="4098" max="4098" width="15" customWidth="1"/>
    <col min="4099" max="4099" width="15.85546875" customWidth="1"/>
    <col min="4100" max="4100" width="14.5703125" customWidth="1"/>
    <col min="4101" max="4101" width="12.5703125" customWidth="1"/>
    <col min="4102" max="4102" width="19.7109375" customWidth="1"/>
    <col min="4103" max="4103" width="14.140625" customWidth="1"/>
    <col min="4353" max="4353" width="2" customWidth="1"/>
    <col min="4354" max="4354" width="15" customWidth="1"/>
    <col min="4355" max="4355" width="15.85546875" customWidth="1"/>
    <col min="4356" max="4356" width="14.5703125" customWidth="1"/>
    <col min="4357" max="4357" width="12.5703125" customWidth="1"/>
    <col min="4358" max="4358" width="19.7109375" customWidth="1"/>
    <col min="4359" max="4359" width="14.140625" customWidth="1"/>
    <col min="4609" max="4609" width="2" customWidth="1"/>
    <col min="4610" max="4610" width="15" customWidth="1"/>
    <col min="4611" max="4611" width="15.85546875" customWidth="1"/>
    <col min="4612" max="4612" width="14.5703125" customWidth="1"/>
    <col min="4613" max="4613" width="12.5703125" customWidth="1"/>
    <col min="4614" max="4614" width="19.7109375" customWidth="1"/>
    <col min="4615" max="4615" width="14.140625" customWidth="1"/>
    <col min="4865" max="4865" width="2" customWidth="1"/>
    <col min="4866" max="4866" width="15" customWidth="1"/>
    <col min="4867" max="4867" width="15.85546875" customWidth="1"/>
    <col min="4868" max="4868" width="14.5703125" customWidth="1"/>
    <col min="4869" max="4869" width="12.5703125" customWidth="1"/>
    <col min="4870" max="4870" width="19.7109375" customWidth="1"/>
    <col min="4871" max="4871" width="14.140625" customWidth="1"/>
    <col min="5121" max="5121" width="2" customWidth="1"/>
    <col min="5122" max="5122" width="15" customWidth="1"/>
    <col min="5123" max="5123" width="15.85546875" customWidth="1"/>
    <col min="5124" max="5124" width="14.5703125" customWidth="1"/>
    <col min="5125" max="5125" width="12.5703125" customWidth="1"/>
    <col min="5126" max="5126" width="19.7109375" customWidth="1"/>
    <col min="5127" max="5127" width="14.140625" customWidth="1"/>
    <col min="5377" max="5377" width="2" customWidth="1"/>
    <col min="5378" max="5378" width="15" customWidth="1"/>
    <col min="5379" max="5379" width="15.85546875" customWidth="1"/>
    <col min="5380" max="5380" width="14.5703125" customWidth="1"/>
    <col min="5381" max="5381" width="12.5703125" customWidth="1"/>
    <col min="5382" max="5382" width="19.7109375" customWidth="1"/>
    <col min="5383" max="5383" width="14.140625" customWidth="1"/>
    <col min="5633" max="5633" width="2" customWidth="1"/>
    <col min="5634" max="5634" width="15" customWidth="1"/>
    <col min="5635" max="5635" width="15.85546875" customWidth="1"/>
    <col min="5636" max="5636" width="14.5703125" customWidth="1"/>
    <col min="5637" max="5637" width="12.5703125" customWidth="1"/>
    <col min="5638" max="5638" width="19.7109375" customWidth="1"/>
    <col min="5639" max="5639" width="14.140625" customWidth="1"/>
    <col min="5889" max="5889" width="2" customWidth="1"/>
    <col min="5890" max="5890" width="15" customWidth="1"/>
    <col min="5891" max="5891" width="15.85546875" customWidth="1"/>
    <col min="5892" max="5892" width="14.5703125" customWidth="1"/>
    <col min="5893" max="5893" width="12.5703125" customWidth="1"/>
    <col min="5894" max="5894" width="19.7109375" customWidth="1"/>
    <col min="5895" max="5895" width="14.140625" customWidth="1"/>
    <col min="6145" max="6145" width="2" customWidth="1"/>
    <col min="6146" max="6146" width="15" customWidth="1"/>
    <col min="6147" max="6147" width="15.85546875" customWidth="1"/>
    <col min="6148" max="6148" width="14.5703125" customWidth="1"/>
    <col min="6149" max="6149" width="12.5703125" customWidth="1"/>
    <col min="6150" max="6150" width="19.7109375" customWidth="1"/>
    <col min="6151" max="6151" width="14.140625" customWidth="1"/>
    <col min="6401" max="6401" width="2" customWidth="1"/>
    <col min="6402" max="6402" width="15" customWidth="1"/>
    <col min="6403" max="6403" width="15.85546875" customWidth="1"/>
    <col min="6404" max="6404" width="14.5703125" customWidth="1"/>
    <col min="6405" max="6405" width="12.5703125" customWidth="1"/>
    <col min="6406" max="6406" width="19.7109375" customWidth="1"/>
    <col min="6407" max="6407" width="14.140625" customWidth="1"/>
    <col min="6657" max="6657" width="2" customWidth="1"/>
    <col min="6658" max="6658" width="15" customWidth="1"/>
    <col min="6659" max="6659" width="15.85546875" customWidth="1"/>
    <col min="6660" max="6660" width="14.5703125" customWidth="1"/>
    <col min="6661" max="6661" width="12.5703125" customWidth="1"/>
    <col min="6662" max="6662" width="19.7109375" customWidth="1"/>
    <col min="6663" max="6663" width="14.140625" customWidth="1"/>
    <col min="6913" max="6913" width="2" customWidth="1"/>
    <col min="6914" max="6914" width="15" customWidth="1"/>
    <col min="6915" max="6915" width="15.85546875" customWidth="1"/>
    <col min="6916" max="6916" width="14.5703125" customWidth="1"/>
    <col min="6917" max="6917" width="12.5703125" customWidth="1"/>
    <col min="6918" max="6918" width="19.7109375" customWidth="1"/>
    <col min="6919" max="6919" width="14.140625" customWidth="1"/>
    <col min="7169" max="7169" width="2" customWidth="1"/>
    <col min="7170" max="7170" width="15" customWidth="1"/>
    <col min="7171" max="7171" width="15.85546875" customWidth="1"/>
    <col min="7172" max="7172" width="14.5703125" customWidth="1"/>
    <col min="7173" max="7173" width="12.5703125" customWidth="1"/>
    <col min="7174" max="7174" width="19.7109375" customWidth="1"/>
    <col min="7175" max="7175" width="14.140625" customWidth="1"/>
    <col min="7425" max="7425" width="2" customWidth="1"/>
    <col min="7426" max="7426" width="15" customWidth="1"/>
    <col min="7427" max="7427" width="15.85546875" customWidth="1"/>
    <col min="7428" max="7428" width="14.5703125" customWidth="1"/>
    <col min="7429" max="7429" width="12.5703125" customWidth="1"/>
    <col min="7430" max="7430" width="19.7109375" customWidth="1"/>
    <col min="7431" max="7431" width="14.140625" customWidth="1"/>
    <col min="7681" max="7681" width="2" customWidth="1"/>
    <col min="7682" max="7682" width="15" customWidth="1"/>
    <col min="7683" max="7683" width="15.85546875" customWidth="1"/>
    <col min="7684" max="7684" width="14.5703125" customWidth="1"/>
    <col min="7685" max="7685" width="12.5703125" customWidth="1"/>
    <col min="7686" max="7686" width="19.7109375" customWidth="1"/>
    <col min="7687" max="7687" width="14.140625" customWidth="1"/>
    <col min="7937" max="7937" width="2" customWidth="1"/>
    <col min="7938" max="7938" width="15" customWidth="1"/>
    <col min="7939" max="7939" width="15.85546875" customWidth="1"/>
    <col min="7940" max="7940" width="14.5703125" customWidth="1"/>
    <col min="7941" max="7941" width="12.5703125" customWidth="1"/>
    <col min="7942" max="7942" width="19.7109375" customWidth="1"/>
    <col min="7943" max="7943" width="14.140625" customWidth="1"/>
    <col min="8193" max="8193" width="2" customWidth="1"/>
    <col min="8194" max="8194" width="15" customWidth="1"/>
    <col min="8195" max="8195" width="15.85546875" customWidth="1"/>
    <col min="8196" max="8196" width="14.5703125" customWidth="1"/>
    <col min="8197" max="8197" width="12.5703125" customWidth="1"/>
    <col min="8198" max="8198" width="19.7109375" customWidth="1"/>
    <col min="8199" max="8199" width="14.140625" customWidth="1"/>
    <col min="8449" max="8449" width="2" customWidth="1"/>
    <col min="8450" max="8450" width="15" customWidth="1"/>
    <col min="8451" max="8451" width="15.85546875" customWidth="1"/>
    <col min="8452" max="8452" width="14.5703125" customWidth="1"/>
    <col min="8453" max="8453" width="12.5703125" customWidth="1"/>
    <col min="8454" max="8454" width="19.7109375" customWidth="1"/>
    <col min="8455" max="8455" width="14.140625" customWidth="1"/>
    <col min="8705" max="8705" width="2" customWidth="1"/>
    <col min="8706" max="8706" width="15" customWidth="1"/>
    <col min="8707" max="8707" width="15.85546875" customWidth="1"/>
    <col min="8708" max="8708" width="14.5703125" customWidth="1"/>
    <col min="8709" max="8709" width="12.5703125" customWidth="1"/>
    <col min="8710" max="8710" width="19.7109375" customWidth="1"/>
    <col min="8711" max="8711" width="14.140625" customWidth="1"/>
    <col min="8961" max="8961" width="2" customWidth="1"/>
    <col min="8962" max="8962" width="15" customWidth="1"/>
    <col min="8963" max="8963" width="15.85546875" customWidth="1"/>
    <col min="8964" max="8964" width="14.5703125" customWidth="1"/>
    <col min="8965" max="8965" width="12.5703125" customWidth="1"/>
    <col min="8966" max="8966" width="19.7109375" customWidth="1"/>
    <col min="8967" max="8967" width="14.140625" customWidth="1"/>
    <col min="9217" max="9217" width="2" customWidth="1"/>
    <col min="9218" max="9218" width="15" customWidth="1"/>
    <col min="9219" max="9219" width="15.85546875" customWidth="1"/>
    <col min="9220" max="9220" width="14.5703125" customWidth="1"/>
    <col min="9221" max="9221" width="12.5703125" customWidth="1"/>
    <col min="9222" max="9222" width="19.7109375" customWidth="1"/>
    <col min="9223" max="9223" width="14.140625" customWidth="1"/>
    <col min="9473" max="9473" width="2" customWidth="1"/>
    <col min="9474" max="9474" width="15" customWidth="1"/>
    <col min="9475" max="9475" width="15.85546875" customWidth="1"/>
    <col min="9476" max="9476" width="14.5703125" customWidth="1"/>
    <col min="9477" max="9477" width="12.5703125" customWidth="1"/>
    <col min="9478" max="9478" width="19.7109375" customWidth="1"/>
    <col min="9479" max="9479" width="14.140625" customWidth="1"/>
    <col min="9729" max="9729" width="2" customWidth="1"/>
    <col min="9730" max="9730" width="15" customWidth="1"/>
    <col min="9731" max="9731" width="15.85546875" customWidth="1"/>
    <col min="9732" max="9732" width="14.5703125" customWidth="1"/>
    <col min="9733" max="9733" width="12.5703125" customWidth="1"/>
    <col min="9734" max="9734" width="19.7109375" customWidth="1"/>
    <col min="9735" max="9735" width="14.140625" customWidth="1"/>
    <col min="9985" max="9985" width="2" customWidth="1"/>
    <col min="9986" max="9986" width="15" customWidth="1"/>
    <col min="9987" max="9987" width="15.85546875" customWidth="1"/>
    <col min="9988" max="9988" width="14.5703125" customWidth="1"/>
    <col min="9989" max="9989" width="12.5703125" customWidth="1"/>
    <col min="9990" max="9990" width="19.7109375" customWidth="1"/>
    <col min="9991" max="9991" width="14.140625" customWidth="1"/>
    <col min="10241" max="10241" width="2" customWidth="1"/>
    <col min="10242" max="10242" width="15" customWidth="1"/>
    <col min="10243" max="10243" width="15.85546875" customWidth="1"/>
    <col min="10244" max="10244" width="14.5703125" customWidth="1"/>
    <col min="10245" max="10245" width="12.5703125" customWidth="1"/>
    <col min="10246" max="10246" width="19.7109375" customWidth="1"/>
    <col min="10247" max="10247" width="14.140625" customWidth="1"/>
    <col min="10497" max="10497" width="2" customWidth="1"/>
    <col min="10498" max="10498" width="15" customWidth="1"/>
    <col min="10499" max="10499" width="15.85546875" customWidth="1"/>
    <col min="10500" max="10500" width="14.5703125" customWidth="1"/>
    <col min="10501" max="10501" width="12.5703125" customWidth="1"/>
    <col min="10502" max="10502" width="19.7109375" customWidth="1"/>
    <col min="10503" max="10503" width="14.140625" customWidth="1"/>
    <col min="10753" max="10753" width="2" customWidth="1"/>
    <col min="10754" max="10754" width="15" customWidth="1"/>
    <col min="10755" max="10755" width="15.85546875" customWidth="1"/>
    <col min="10756" max="10756" width="14.5703125" customWidth="1"/>
    <col min="10757" max="10757" width="12.5703125" customWidth="1"/>
    <col min="10758" max="10758" width="19.7109375" customWidth="1"/>
    <col min="10759" max="10759" width="14.140625" customWidth="1"/>
    <col min="11009" max="11009" width="2" customWidth="1"/>
    <col min="11010" max="11010" width="15" customWidth="1"/>
    <col min="11011" max="11011" width="15.85546875" customWidth="1"/>
    <col min="11012" max="11012" width="14.5703125" customWidth="1"/>
    <col min="11013" max="11013" width="12.5703125" customWidth="1"/>
    <col min="11014" max="11014" width="19.7109375" customWidth="1"/>
    <col min="11015" max="11015" width="14.140625" customWidth="1"/>
    <col min="11265" max="11265" width="2" customWidth="1"/>
    <col min="11266" max="11266" width="15" customWidth="1"/>
    <col min="11267" max="11267" width="15.85546875" customWidth="1"/>
    <col min="11268" max="11268" width="14.5703125" customWidth="1"/>
    <col min="11269" max="11269" width="12.5703125" customWidth="1"/>
    <col min="11270" max="11270" width="19.7109375" customWidth="1"/>
    <col min="11271" max="11271" width="14.140625" customWidth="1"/>
    <col min="11521" max="11521" width="2" customWidth="1"/>
    <col min="11522" max="11522" width="15" customWidth="1"/>
    <col min="11523" max="11523" width="15.85546875" customWidth="1"/>
    <col min="11524" max="11524" width="14.5703125" customWidth="1"/>
    <col min="11525" max="11525" width="12.5703125" customWidth="1"/>
    <col min="11526" max="11526" width="19.7109375" customWidth="1"/>
    <col min="11527" max="11527" width="14.140625" customWidth="1"/>
    <col min="11777" max="11777" width="2" customWidth="1"/>
    <col min="11778" max="11778" width="15" customWidth="1"/>
    <col min="11779" max="11779" width="15.85546875" customWidth="1"/>
    <col min="11780" max="11780" width="14.5703125" customWidth="1"/>
    <col min="11781" max="11781" width="12.5703125" customWidth="1"/>
    <col min="11782" max="11782" width="19.7109375" customWidth="1"/>
    <col min="11783" max="11783" width="14.140625" customWidth="1"/>
    <col min="12033" max="12033" width="2" customWidth="1"/>
    <col min="12034" max="12034" width="15" customWidth="1"/>
    <col min="12035" max="12035" width="15.85546875" customWidth="1"/>
    <col min="12036" max="12036" width="14.5703125" customWidth="1"/>
    <col min="12037" max="12037" width="12.5703125" customWidth="1"/>
    <col min="12038" max="12038" width="19.7109375" customWidth="1"/>
    <col min="12039" max="12039" width="14.140625" customWidth="1"/>
    <col min="12289" max="12289" width="2" customWidth="1"/>
    <col min="12290" max="12290" width="15" customWidth="1"/>
    <col min="12291" max="12291" width="15.85546875" customWidth="1"/>
    <col min="12292" max="12292" width="14.5703125" customWidth="1"/>
    <col min="12293" max="12293" width="12.5703125" customWidth="1"/>
    <col min="12294" max="12294" width="19.7109375" customWidth="1"/>
    <col min="12295" max="12295" width="14.140625" customWidth="1"/>
    <col min="12545" max="12545" width="2" customWidth="1"/>
    <col min="12546" max="12546" width="15" customWidth="1"/>
    <col min="12547" max="12547" width="15.85546875" customWidth="1"/>
    <col min="12548" max="12548" width="14.5703125" customWidth="1"/>
    <col min="12549" max="12549" width="12.5703125" customWidth="1"/>
    <col min="12550" max="12550" width="19.7109375" customWidth="1"/>
    <col min="12551" max="12551" width="14.140625" customWidth="1"/>
    <col min="12801" max="12801" width="2" customWidth="1"/>
    <col min="12802" max="12802" width="15" customWidth="1"/>
    <col min="12803" max="12803" width="15.85546875" customWidth="1"/>
    <col min="12804" max="12804" width="14.5703125" customWidth="1"/>
    <col min="12805" max="12805" width="12.5703125" customWidth="1"/>
    <col min="12806" max="12806" width="19.7109375" customWidth="1"/>
    <col min="12807" max="12807" width="14.140625" customWidth="1"/>
    <col min="13057" max="13057" width="2" customWidth="1"/>
    <col min="13058" max="13058" width="15" customWidth="1"/>
    <col min="13059" max="13059" width="15.85546875" customWidth="1"/>
    <col min="13060" max="13060" width="14.5703125" customWidth="1"/>
    <col min="13061" max="13061" width="12.5703125" customWidth="1"/>
    <col min="13062" max="13062" width="19.7109375" customWidth="1"/>
    <col min="13063" max="13063" width="14.140625" customWidth="1"/>
    <col min="13313" max="13313" width="2" customWidth="1"/>
    <col min="13314" max="13314" width="15" customWidth="1"/>
    <col min="13315" max="13315" width="15.85546875" customWidth="1"/>
    <col min="13316" max="13316" width="14.5703125" customWidth="1"/>
    <col min="13317" max="13317" width="12.5703125" customWidth="1"/>
    <col min="13318" max="13318" width="19.7109375" customWidth="1"/>
    <col min="13319" max="13319" width="14.140625" customWidth="1"/>
    <col min="13569" max="13569" width="2" customWidth="1"/>
    <col min="13570" max="13570" width="15" customWidth="1"/>
    <col min="13571" max="13571" width="15.85546875" customWidth="1"/>
    <col min="13572" max="13572" width="14.5703125" customWidth="1"/>
    <col min="13573" max="13573" width="12.5703125" customWidth="1"/>
    <col min="13574" max="13574" width="19.7109375" customWidth="1"/>
    <col min="13575" max="13575" width="14.140625" customWidth="1"/>
    <col min="13825" max="13825" width="2" customWidth="1"/>
    <col min="13826" max="13826" width="15" customWidth="1"/>
    <col min="13827" max="13827" width="15.85546875" customWidth="1"/>
    <col min="13828" max="13828" width="14.5703125" customWidth="1"/>
    <col min="13829" max="13829" width="12.5703125" customWidth="1"/>
    <col min="13830" max="13830" width="19.7109375" customWidth="1"/>
    <col min="13831" max="13831" width="14.140625" customWidth="1"/>
    <col min="14081" max="14081" width="2" customWidth="1"/>
    <col min="14082" max="14082" width="15" customWidth="1"/>
    <col min="14083" max="14083" width="15.85546875" customWidth="1"/>
    <col min="14084" max="14084" width="14.5703125" customWidth="1"/>
    <col min="14085" max="14085" width="12.5703125" customWidth="1"/>
    <col min="14086" max="14086" width="19.7109375" customWidth="1"/>
    <col min="14087" max="14087" width="14.140625" customWidth="1"/>
    <col min="14337" max="14337" width="2" customWidth="1"/>
    <col min="14338" max="14338" width="15" customWidth="1"/>
    <col min="14339" max="14339" width="15.85546875" customWidth="1"/>
    <col min="14340" max="14340" width="14.5703125" customWidth="1"/>
    <col min="14341" max="14341" width="12.5703125" customWidth="1"/>
    <col min="14342" max="14342" width="19.7109375" customWidth="1"/>
    <col min="14343" max="14343" width="14.140625" customWidth="1"/>
    <col min="14593" max="14593" width="2" customWidth="1"/>
    <col min="14594" max="14594" width="15" customWidth="1"/>
    <col min="14595" max="14595" width="15.85546875" customWidth="1"/>
    <col min="14596" max="14596" width="14.5703125" customWidth="1"/>
    <col min="14597" max="14597" width="12.5703125" customWidth="1"/>
    <col min="14598" max="14598" width="19.7109375" customWidth="1"/>
    <col min="14599" max="14599" width="14.140625" customWidth="1"/>
    <col min="14849" max="14849" width="2" customWidth="1"/>
    <col min="14850" max="14850" width="15" customWidth="1"/>
    <col min="14851" max="14851" width="15.85546875" customWidth="1"/>
    <col min="14852" max="14852" width="14.5703125" customWidth="1"/>
    <col min="14853" max="14853" width="12.5703125" customWidth="1"/>
    <col min="14854" max="14854" width="19.7109375" customWidth="1"/>
    <col min="14855" max="14855" width="14.140625" customWidth="1"/>
    <col min="15105" max="15105" width="2" customWidth="1"/>
    <col min="15106" max="15106" width="15" customWidth="1"/>
    <col min="15107" max="15107" width="15.85546875" customWidth="1"/>
    <col min="15108" max="15108" width="14.5703125" customWidth="1"/>
    <col min="15109" max="15109" width="12.5703125" customWidth="1"/>
    <col min="15110" max="15110" width="19.7109375" customWidth="1"/>
    <col min="15111" max="15111" width="14.140625" customWidth="1"/>
    <col min="15361" max="15361" width="2" customWidth="1"/>
    <col min="15362" max="15362" width="15" customWidth="1"/>
    <col min="15363" max="15363" width="15.85546875" customWidth="1"/>
    <col min="15364" max="15364" width="14.5703125" customWidth="1"/>
    <col min="15365" max="15365" width="12.5703125" customWidth="1"/>
    <col min="15366" max="15366" width="19.7109375" customWidth="1"/>
    <col min="15367" max="15367" width="14.140625" customWidth="1"/>
    <col min="15617" max="15617" width="2" customWidth="1"/>
    <col min="15618" max="15618" width="15" customWidth="1"/>
    <col min="15619" max="15619" width="15.85546875" customWidth="1"/>
    <col min="15620" max="15620" width="14.5703125" customWidth="1"/>
    <col min="15621" max="15621" width="12.5703125" customWidth="1"/>
    <col min="15622" max="15622" width="19.7109375" customWidth="1"/>
    <col min="15623" max="15623" width="14.140625" customWidth="1"/>
    <col min="15873" max="15873" width="2" customWidth="1"/>
    <col min="15874" max="15874" width="15" customWidth="1"/>
    <col min="15875" max="15875" width="15.85546875" customWidth="1"/>
    <col min="15876" max="15876" width="14.5703125" customWidth="1"/>
    <col min="15877" max="15877" width="12.5703125" customWidth="1"/>
    <col min="15878" max="15878" width="19.7109375" customWidth="1"/>
    <col min="15879" max="15879" width="14.140625" customWidth="1"/>
    <col min="16129" max="16129" width="2" customWidth="1"/>
    <col min="16130" max="16130" width="15" customWidth="1"/>
    <col min="16131" max="16131" width="15.85546875" customWidth="1"/>
    <col min="16132" max="16132" width="14.5703125" customWidth="1"/>
    <col min="16133" max="16133" width="12.5703125" customWidth="1"/>
    <col min="16134" max="16134" width="19.7109375" customWidth="1"/>
    <col min="16135" max="16135" width="14.140625" customWidth="1"/>
  </cols>
  <sheetData>
    <row r="1" spans="1:57" ht="21.75" customHeight="1" x14ac:dyDescent="0.25">
      <c r="A1" s="1" t="s">
        <v>0</v>
      </c>
      <c r="B1" s="2"/>
      <c r="C1" s="2"/>
      <c r="D1" s="2"/>
      <c r="E1" s="2"/>
      <c r="F1" s="2"/>
      <c r="G1" s="2"/>
    </row>
    <row r="2" spans="1:57" ht="15" customHeight="1" thickBot="1" x14ac:dyDescent="0.25"/>
    <row r="3" spans="1:57" ht="12.95" customHeight="1" x14ac:dyDescent="0.2">
      <c r="A3" s="3" t="s">
        <v>1</v>
      </c>
      <c r="B3" s="4"/>
      <c r="C3" s="5" t="s">
        <v>2</v>
      </c>
      <c r="D3" s="5"/>
      <c r="E3" s="5"/>
      <c r="F3" s="5" t="s">
        <v>3</v>
      </c>
      <c r="G3" s="6"/>
    </row>
    <row r="4" spans="1:57" ht="12.95" customHeight="1" x14ac:dyDescent="0.2">
      <c r="A4" s="7"/>
      <c r="B4" s="8"/>
      <c r="C4" s="9" t="s">
        <v>69</v>
      </c>
      <c r="D4" s="10"/>
      <c r="E4" s="10"/>
      <c r="G4" s="11"/>
    </row>
    <row r="5" spans="1:57" ht="12.95" customHeight="1" x14ac:dyDescent="0.2">
      <c r="A5" s="12" t="s">
        <v>5</v>
      </c>
      <c r="B5" s="13"/>
      <c r="C5" s="14" t="s">
        <v>6</v>
      </c>
      <c r="D5" s="14"/>
      <c r="E5" s="14"/>
      <c r="F5" s="15" t="s">
        <v>7</v>
      </c>
      <c r="G5" s="16"/>
    </row>
    <row r="6" spans="1:57" ht="12.95" customHeight="1" x14ac:dyDescent="0.2">
      <c r="A6" s="7"/>
      <c r="B6" s="8"/>
      <c r="C6" s="9" t="s">
        <v>68</v>
      </c>
      <c r="D6" s="10"/>
      <c r="E6" s="10"/>
      <c r="F6" s="17"/>
      <c r="G6" s="11"/>
    </row>
    <row r="7" spans="1:57" x14ac:dyDescent="0.2">
      <c r="A7" s="12" t="s">
        <v>8</v>
      </c>
      <c r="B7" s="14"/>
      <c r="C7" s="152"/>
      <c r="D7" s="153"/>
      <c r="E7" s="15" t="s">
        <v>9</v>
      </c>
      <c r="F7" s="14"/>
      <c r="G7" s="16">
        <v>0</v>
      </c>
    </row>
    <row r="8" spans="1:57" x14ac:dyDescent="0.2">
      <c r="A8" s="12" t="s">
        <v>10</v>
      </c>
      <c r="B8" s="14"/>
      <c r="C8" s="152"/>
      <c r="D8" s="153"/>
      <c r="E8" s="15" t="s">
        <v>11</v>
      </c>
      <c r="F8" s="14"/>
      <c r="G8" s="18">
        <f>IF(PocetMJ=0,,ROUND((F30+F32)/PocetMJ,1))</f>
        <v>0</v>
      </c>
    </row>
    <row r="9" spans="1:57" x14ac:dyDescent="0.2">
      <c r="A9" s="19" t="s">
        <v>12</v>
      </c>
      <c r="B9" s="20"/>
      <c r="C9" s="20"/>
      <c r="D9" s="20"/>
      <c r="E9" s="21" t="s">
        <v>13</v>
      </c>
      <c r="F9" s="20"/>
      <c r="G9" s="22"/>
    </row>
    <row r="10" spans="1:57" x14ac:dyDescent="0.2">
      <c r="A10" s="23" t="s">
        <v>14</v>
      </c>
      <c r="E10" s="24" t="s">
        <v>15</v>
      </c>
      <c r="G10" s="11"/>
      <c r="BA10" s="25"/>
      <c r="BB10" s="25"/>
      <c r="BC10" s="25"/>
      <c r="BD10" s="25"/>
      <c r="BE10" s="25"/>
    </row>
    <row r="11" spans="1:57" x14ac:dyDescent="0.2">
      <c r="A11" s="23"/>
      <c r="E11" s="154"/>
      <c r="F11" s="155"/>
      <c r="G11" s="156"/>
    </row>
    <row r="12" spans="1:57" ht="28.5" customHeight="1" thickBot="1" x14ac:dyDescent="0.25">
      <c r="A12" s="26" t="s">
        <v>16</v>
      </c>
      <c r="B12" s="27"/>
      <c r="C12" s="27"/>
      <c r="D12" s="27"/>
      <c r="E12" s="28"/>
      <c r="F12" s="28"/>
      <c r="G12" s="29"/>
    </row>
    <row r="13" spans="1:57" ht="17.25" customHeight="1" thickBot="1" x14ac:dyDescent="0.25">
      <c r="A13" s="30" t="s">
        <v>17</v>
      </c>
      <c r="B13" s="31"/>
      <c r="C13" s="32"/>
      <c r="D13" s="33" t="s">
        <v>18</v>
      </c>
      <c r="E13" s="34"/>
      <c r="F13" s="34"/>
      <c r="G13" s="32"/>
    </row>
    <row r="14" spans="1:57" ht="15.95" customHeight="1" x14ac:dyDescent="0.2">
      <c r="A14" s="35"/>
      <c r="B14" s="36" t="s">
        <v>19</v>
      </c>
      <c r="C14" s="136">
        <f>Dodavka</f>
        <v>0</v>
      </c>
      <c r="D14" s="37" t="str">
        <f>Rekapitulace!A15</f>
        <v>Poplatky (skládka, likvidace odpadu)</v>
      </c>
      <c r="E14" s="38"/>
      <c r="F14" s="39"/>
      <c r="G14" s="136">
        <f>Rekapitulace!I15</f>
        <v>0</v>
      </c>
    </row>
    <row r="15" spans="1:57" ht="15.95" customHeight="1" x14ac:dyDescent="0.2">
      <c r="A15" s="35" t="s">
        <v>20</v>
      </c>
      <c r="B15" s="36" t="s">
        <v>21</v>
      </c>
      <c r="C15" s="136">
        <f>Mont</f>
        <v>0</v>
      </c>
      <c r="D15" s="19" t="str">
        <f>Rekapitulace!A16</f>
        <v>Přesun hmot</v>
      </c>
      <c r="E15" s="40"/>
      <c r="F15" s="41"/>
      <c r="G15" s="136">
        <f>Rekapitulace!I16</f>
        <v>0</v>
      </c>
    </row>
    <row r="16" spans="1:57" ht="15.95" customHeight="1" x14ac:dyDescent="0.2">
      <c r="A16" s="35" t="s">
        <v>22</v>
      </c>
      <c r="B16" s="36" t="s">
        <v>23</v>
      </c>
      <c r="C16" s="136">
        <f>HSV</f>
        <v>0</v>
      </c>
      <c r="D16" s="19" t="str">
        <f>Rekapitulace!A17</f>
        <v>Zařízení staveniště</v>
      </c>
      <c r="E16" s="40"/>
      <c r="F16" s="41"/>
      <c r="G16" s="136">
        <f>Rekapitulace!I17</f>
        <v>0</v>
      </c>
    </row>
    <row r="17" spans="1:10" ht="15.95" customHeight="1" x14ac:dyDescent="0.2">
      <c r="A17" s="42" t="s">
        <v>24</v>
      </c>
      <c r="B17" s="36" t="s">
        <v>25</v>
      </c>
      <c r="C17" s="136">
        <f>PSV</f>
        <v>0</v>
      </c>
      <c r="D17" s="19"/>
      <c r="E17" s="40"/>
      <c r="F17" s="41"/>
      <c r="G17" s="136"/>
    </row>
    <row r="18" spans="1:10" ht="15.95" customHeight="1" x14ac:dyDescent="0.2">
      <c r="A18" s="43" t="s">
        <v>26</v>
      </c>
      <c r="B18" s="36"/>
      <c r="C18" s="136" cm="1">
        <f t="array" ref="C18">SUM(ROUND(C14:C17,2))</f>
        <v>0</v>
      </c>
      <c r="D18" s="44"/>
      <c r="E18" s="40"/>
      <c r="F18" s="41"/>
      <c r="G18" s="136"/>
    </row>
    <row r="19" spans="1:10" ht="15.95" customHeight="1" x14ac:dyDescent="0.2">
      <c r="A19" s="43"/>
      <c r="B19" s="36"/>
      <c r="C19" s="136"/>
      <c r="D19" s="19"/>
      <c r="E19" s="40"/>
      <c r="F19" s="41"/>
      <c r="G19" s="136"/>
    </row>
    <row r="20" spans="1:10" ht="15.95" customHeight="1" x14ac:dyDescent="0.2">
      <c r="A20" s="43" t="s">
        <v>27</v>
      </c>
      <c r="B20" s="36"/>
      <c r="C20" s="136">
        <f>HZS</f>
        <v>0</v>
      </c>
      <c r="D20" s="19"/>
      <c r="E20" s="40"/>
      <c r="F20" s="41"/>
      <c r="G20" s="136"/>
    </row>
    <row r="21" spans="1:10" ht="15.95" customHeight="1" x14ac:dyDescent="0.2">
      <c r="A21" s="23" t="s">
        <v>28</v>
      </c>
      <c r="C21" s="136">
        <f>ROUND(C18+C20,2)</f>
        <v>0</v>
      </c>
      <c r="D21" s="19" t="s">
        <v>29</v>
      </c>
      <c r="E21" s="40"/>
      <c r="F21" s="41"/>
      <c r="G21" s="136">
        <v>0</v>
      </c>
    </row>
    <row r="22" spans="1:10" ht="15.95" customHeight="1" thickBot="1" x14ac:dyDescent="0.25">
      <c r="A22" s="19" t="s">
        <v>30</v>
      </c>
      <c r="B22" s="20"/>
      <c r="C22" s="137">
        <f>ROUND(C21+G22,2)</f>
        <v>0</v>
      </c>
      <c r="D22" s="45" t="s">
        <v>31</v>
      </c>
      <c r="E22" s="46"/>
      <c r="F22" s="47"/>
      <c r="G22" s="136" cm="1">
        <f t="array" ref="G22">SUM(ROUND(G14:G21,2))</f>
        <v>0</v>
      </c>
    </row>
    <row r="23" spans="1:10" x14ac:dyDescent="0.2">
      <c r="A23" s="3" t="s">
        <v>32</v>
      </c>
      <c r="B23" s="5"/>
      <c r="C23" s="48" t="s">
        <v>33</v>
      </c>
      <c r="D23" s="5"/>
      <c r="E23" s="48" t="s">
        <v>34</v>
      </c>
      <c r="F23" s="5"/>
      <c r="G23" s="6"/>
      <c r="J23" t="s">
        <v>139</v>
      </c>
    </row>
    <row r="24" spans="1:10" x14ac:dyDescent="0.2">
      <c r="A24" s="12"/>
      <c r="B24" s="14"/>
      <c r="C24" s="15" t="s">
        <v>35</v>
      </c>
      <c r="D24" s="14"/>
      <c r="E24" s="15" t="s">
        <v>35</v>
      </c>
      <c r="F24" s="14"/>
      <c r="G24" s="16"/>
    </row>
    <row r="25" spans="1:10" x14ac:dyDescent="0.2">
      <c r="A25" s="23" t="s">
        <v>36</v>
      </c>
      <c r="B25" s="49"/>
      <c r="C25" s="24" t="s">
        <v>36</v>
      </c>
      <c r="E25" s="24" t="s">
        <v>36</v>
      </c>
      <c r="G25" s="11"/>
    </row>
    <row r="26" spans="1:10" x14ac:dyDescent="0.2">
      <c r="A26" s="23"/>
      <c r="B26" s="50"/>
      <c r="C26" s="24" t="s">
        <v>37</v>
      </c>
      <c r="E26" s="24" t="s">
        <v>38</v>
      </c>
      <c r="G26" s="11"/>
    </row>
    <row r="27" spans="1:10" x14ac:dyDescent="0.2">
      <c r="A27" s="23"/>
      <c r="C27" s="24"/>
      <c r="E27" s="24"/>
      <c r="G27" s="11"/>
    </row>
    <row r="28" spans="1:10" ht="97.5" customHeight="1" x14ac:dyDescent="0.2">
      <c r="A28" s="23"/>
      <c r="C28" s="24"/>
      <c r="E28" s="24"/>
      <c r="G28" s="11"/>
    </row>
    <row r="29" spans="1:10" x14ac:dyDescent="0.2">
      <c r="A29" s="12" t="s">
        <v>39</v>
      </c>
      <c r="B29" s="14"/>
      <c r="C29" s="51">
        <v>0</v>
      </c>
      <c r="D29" s="14" t="s">
        <v>40</v>
      </c>
      <c r="E29" s="15"/>
      <c r="F29" s="52">
        <v>0</v>
      </c>
      <c r="G29" s="16"/>
    </row>
    <row r="30" spans="1:10" x14ac:dyDescent="0.2">
      <c r="A30" s="12" t="s">
        <v>39</v>
      </c>
      <c r="B30" s="14"/>
      <c r="C30" s="51">
        <v>15</v>
      </c>
      <c r="D30" s="14" t="s">
        <v>40</v>
      </c>
      <c r="E30" s="15"/>
      <c r="F30" s="52">
        <v>0</v>
      </c>
      <c r="G30" s="16"/>
    </row>
    <row r="31" spans="1:10" x14ac:dyDescent="0.2">
      <c r="A31" s="12" t="s">
        <v>41</v>
      </c>
      <c r="B31" s="14"/>
      <c r="C31" s="51">
        <v>15</v>
      </c>
      <c r="D31" s="14" t="s">
        <v>40</v>
      </c>
      <c r="E31" s="15"/>
      <c r="F31" s="53">
        <f>ROUND(PRODUCT(F30,C31/100),0)</f>
        <v>0</v>
      </c>
      <c r="G31" s="22"/>
    </row>
    <row r="32" spans="1:10" x14ac:dyDescent="0.2">
      <c r="A32" s="12" t="s">
        <v>39</v>
      </c>
      <c r="B32" s="14"/>
      <c r="C32" s="51">
        <v>21</v>
      </c>
      <c r="D32" s="14" t="s">
        <v>40</v>
      </c>
      <c r="E32" s="15"/>
      <c r="F32" s="52">
        <f>C22</f>
        <v>0</v>
      </c>
      <c r="G32" s="16"/>
    </row>
    <row r="33" spans="1:8" x14ac:dyDescent="0.2">
      <c r="A33" s="12" t="s">
        <v>41</v>
      </c>
      <c r="B33" s="14"/>
      <c r="C33" s="51">
        <v>21</v>
      </c>
      <c r="D33" s="14" t="s">
        <v>40</v>
      </c>
      <c r="E33" s="15"/>
      <c r="F33" s="53">
        <f>ROUND(F32*0.21,2)</f>
        <v>0</v>
      </c>
      <c r="G33" s="22"/>
    </row>
    <row r="34" spans="1:8" s="59" customFormat="1" ht="19.5" customHeight="1" thickBot="1" x14ac:dyDescent="0.3">
      <c r="A34" s="54" t="s">
        <v>42</v>
      </c>
      <c r="B34" s="55"/>
      <c r="C34" s="55"/>
      <c r="D34" s="55"/>
      <c r="E34" s="56"/>
      <c r="F34" s="57" cm="1">
        <f t="array" ref="F34">SUM(ROUND(F32:F33,2))</f>
        <v>0</v>
      </c>
      <c r="G34" s="58"/>
    </row>
    <row r="36" spans="1:8" x14ac:dyDescent="0.2">
      <c r="A36" t="s">
        <v>43</v>
      </c>
      <c r="H36" t="s">
        <v>4</v>
      </c>
    </row>
    <row r="37" spans="1:8" ht="14.25" customHeight="1" x14ac:dyDescent="0.2">
      <c r="B37" s="157"/>
      <c r="C37" s="157"/>
      <c r="D37" s="157"/>
      <c r="E37" s="157"/>
      <c r="F37" s="157"/>
      <c r="G37" s="157"/>
      <c r="H37" t="s">
        <v>4</v>
      </c>
    </row>
    <row r="38" spans="1:8" ht="12.75" customHeight="1" x14ac:dyDescent="0.2">
      <c r="A38" s="60"/>
      <c r="B38" s="157"/>
      <c r="C38" s="157"/>
      <c r="D38" s="157"/>
      <c r="E38" s="157"/>
      <c r="F38" s="157"/>
      <c r="G38" s="157"/>
      <c r="H38" t="s">
        <v>4</v>
      </c>
    </row>
    <row r="39" spans="1:8" x14ac:dyDescent="0.2">
      <c r="A39" s="60"/>
      <c r="B39" s="157"/>
      <c r="C39" s="157"/>
      <c r="D39" s="157"/>
      <c r="E39" s="157"/>
      <c r="F39" s="157"/>
      <c r="G39" s="157"/>
      <c r="H39" t="s">
        <v>4</v>
      </c>
    </row>
    <row r="40" spans="1:8" x14ac:dyDescent="0.2">
      <c r="A40" s="60"/>
      <c r="B40" s="157"/>
      <c r="C40" s="157"/>
      <c r="D40" s="157"/>
      <c r="E40" s="157"/>
      <c r="F40" s="157"/>
      <c r="G40" s="157"/>
      <c r="H40" t="s">
        <v>4</v>
      </c>
    </row>
    <row r="41" spans="1:8" x14ac:dyDescent="0.2">
      <c r="A41" s="60"/>
      <c r="B41" s="157"/>
      <c r="C41" s="157"/>
      <c r="D41" s="157"/>
      <c r="E41" s="157"/>
      <c r="F41" s="157"/>
      <c r="G41" s="157"/>
      <c r="H41" t="s">
        <v>4</v>
      </c>
    </row>
    <row r="42" spans="1:8" x14ac:dyDescent="0.2">
      <c r="A42" s="60"/>
      <c r="B42" s="157"/>
      <c r="C42" s="157"/>
      <c r="D42" s="157"/>
      <c r="E42" s="157"/>
      <c r="F42" s="157"/>
      <c r="G42" s="157"/>
      <c r="H42" t="s">
        <v>4</v>
      </c>
    </row>
    <row r="43" spans="1:8" x14ac:dyDescent="0.2">
      <c r="A43" s="60"/>
      <c r="B43" s="157"/>
      <c r="C43" s="157"/>
      <c r="D43" s="157"/>
      <c r="E43" s="157"/>
      <c r="F43" s="157"/>
      <c r="G43" s="157"/>
      <c r="H43" t="s">
        <v>4</v>
      </c>
    </row>
    <row r="44" spans="1:8" x14ac:dyDescent="0.2">
      <c r="A44" s="60"/>
      <c r="B44" s="157"/>
      <c r="C44" s="157"/>
      <c r="D44" s="157"/>
      <c r="E44" s="157"/>
      <c r="F44" s="157"/>
      <c r="G44" s="157"/>
      <c r="H44" t="s">
        <v>4</v>
      </c>
    </row>
    <row r="45" spans="1:8" ht="3" customHeight="1" x14ac:dyDescent="0.2">
      <c r="A45" s="60"/>
      <c r="B45" s="157"/>
      <c r="C45" s="157"/>
      <c r="D45" s="157"/>
      <c r="E45" s="157"/>
      <c r="F45" s="157"/>
      <c r="G45" s="157"/>
      <c r="H45" t="s">
        <v>4</v>
      </c>
    </row>
    <row r="46" spans="1:8" x14ac:dyDescent="0.2">
      <c r="B46" s="151"/>
      <c r="C46" s="151"/>
      <c r="D46" s="151"/>
      <c r="E46" s="151"/>
      <c r="F46" s="151"/>
      <c r="G46" s="151"/>
    </row>
    <row r="47" spans="1:8" x14ac:dyDescent="0.2">
      <c r="B47" s="151"/>
      <c r="C47" s="151"/>
      <c r="D47" s="151"/>
      <c r="E47" s="151"/>
      <c r="F47" s="151"/>
      <c r="G47" s="151"/>
    </row>
    <row r="48" spans="1:8" x14ac:dyDescent="0.2">
      <c r="B48" s="151"/>
      <c r="C48" s="151"/>
      <c r="D48" s="151"/>
      <c r="E48" s="151"/>
      <c r="F48" s="151"/>
      <c r="G48" s="151"/>
    </row>
    <row r="49" spans="2:7" x14ac:dyDescent="0.2">
      <c r="B49" s="151"/>
      <c r="C49" s="151"/>
      <c r="D49" s="151"/>
      <c r="E49" s="151"/>
      <c r="F49" s="151"/>
      <c r="G49" s="151"/>
    </row>
    <row r="50" spans="2:7" x14ac:dyDescent="0.2">
      <c r="B50" s="151"/>
      <c r="C50" s="151"/>
      <c r="D50" s="151"/>
      <c r="E50" s="151"/>
      <c r="F50" s="151"/>
      <c r="G50" s="151"/>
    </row>
    <row r="51" spans="2:7" x14ac:dyDescent="0.2">
      <c r="B51" s="151"/>
      <c r="C51" s="151"/>
      <c r="D51" s="151"/>
      <c r="E51" s="151"/>
      <c r="F51" s="151"/>
      <c r="G51" s="151"/>
    </row>
    <row r="52" spans="2:7" x14ac:dyDescent="0.2">
      <c r="B52" s="151"/>
      <c r="C52" s="151"/>
      <c r="D52" s="151"/>
      <c r="E52" s="151"/>
      <c r="F52" s="151"/>
      <c r="G52" s="151"/>
    </row>
    <row r="53" spans="2:7" x14ac:dyDescent="0.2">
      <c r="B53" s="151"/>
      <c r="C53" s="151"/>
      <c r="D53" s="151"/>
      <c r="E53" s="151"/>
      <c r="F53" s="151"/>
      <c r="G53" s="151"/>
    </row>
    <row r="54" spans="2:7" x14ac:dyDescent="0.2">
      <c r="B54" s="151"/>
      <c r="C54" s="151"/>
      <c r="D54" s="151"/>
      <c r="E54" s="151"/>
      <c r="F54" s="151"/>
      <c r="G54" s="151"/>
    </row>
    <row r="55" spans="2:7" x14ac:dyDescent="0.2">
      <c r="B55" s="151"/>
      <c r="C55" s="151"/>
      <c r="D55" s="151"/>
      <c r="E55" s="151"/>
      <c r="F55" s="151"/>
      <c r="G55" s="151"/>
    </row>
  </sheetData>
  <mergeCells count="14">
    <mergeCell ref="B47:G47"/>
    <mergeCell ref="C7:D7"/>
    <mergeCell ref="C8:D8"/>
    <mergeCell ref="E11:G11"/>
    <mergeCell ref="B37:G45"/>
    <mergeCell ref="B46:G46"/>
    <mergeCell ref="B54:G54"/>
    <mergeCell ref="B55:G55"/>
    <mergeCell ref="B48:G48"/>
    <mergeCell ref="B49:G49"/>
    <mergeCell ref="B50:G50"/>
    <mergeCell ref="B51:G51"/>
    <mergeCell ref="B52:G52"/>
    <mergeCell ref="B53:G53"/>
  </mergeCells>
  <pageMargins left="0.59055118110236227" right="0.39370078740157483" top="0.98425196850393704" bottom="0.98425196850393704" header="0.51181102362204722" footer="0.51181102362204722"/>
  <pageSetup paperSize="9" orientation="portrait" horizontalDpi="300" verticalDpi="300" r:id="rId1"/>
  <headerFooter alignWithMargins="0">
    <oddFooter>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65D59-B6A0-41B3-9F86-66FB1C3DD74E}">
  <sheetPr codeName="List31"/>
  <dimension ref="A1:IV69"/>
  <sheetViews>
    <sheetView workbookViewId="0">
      <selection activeCell="E29" sqref="E29"/>
    </sheetView>
  </sheetViews>
  <sheetFormatPr defaultRowHeight="12.75" x14ac:dyDescent="0.2"/>
  <cols>
    <col min="1" max="1" width="5.85546875" customWidth="1"/>
    <col min="2" max="2" width="6.140625" customWidth="1"/>
    <col min="3" max="3" width="11.42578125" customWidth="1"/>
    <col min="4" max="4" width="15.85546875" customWidth="1"/>
    <col min="5" max="5" width="11.28515625" customWidth="1"/>
    <col min="6" max="6" width="10.85546875" customWidth="1"/>
    <col min="7" max="7" width="11" customWidth="1"/>
    <col min="8" max="8" width="11.140625" customWidth="1"/>
    <col min="9" max="9" width="10.7109375" customWidth="1"/>
    <col min="257" max="257" width="5.85546875" customWidth="1"/>
    <col min="258" max="258" width="6.140625" customWidth="1"/>
    <col min="259" max="259" width="11.42578125" customWidth="1"/>
    <col min="260" max="260" width="15.85546875" customWidth="1"/>
    <col min="261" max="261" width="11.28515625" customWidth="1"/>
    <col min="262" max="262" width="10.85546875" customWidth="1"/>
    <col min="263" max="263" width="11" customWidth="1"/>
    <col min="264" max="264" width="11.140625" customWidth="1"/>
    <col min="265" max="265" width="10.7109375" customWidth="1"/>
    <col min="513" max="513" width="5.85546875" customWidth="1"/>
    <col min="514" max="514" width="6.140625" customWidth="1"/>
    <col min="515" max="515" width="11.42578125" customWidth="1"/>
    <col min="516" max="516" width="15.85546875" customWidth="1"/>
    <col min="517" max="517" width="11.28515625" customWidth="1"/>
    <col min="518" max="518" width="10.85546875" customWidth="1"/>
    <col min="519" max="519" width="11" customWidth="1"/>
    <col min="520" max="520" width="11.140625" customWidth="1"/>
    <col min="521" max="521" width="10.7109375" customWidth="1"/>
    <col min="769" max="769" width="5.85546875" customWidth="1"/>
    <col min="770" max="770" width="6.140625" customWidth="1"/>
    <col min="771" max="771" width="11.42578125" customWidth="1"/>
    <col min="772" max="772" width="15.85546875" customWidth="1"/>
    <col min="773" max="773" width="11.28515625" customWidth="1"/>
    <col min="774" max="774" width="10.85546875" customWidth="1"/>
    <col min="775" max="775" width="11" customWidth="1"/>
    <col min="776" max="776" width="11.140625" customWidth="1"/>
    <col min="777" max="777" width="10.7109375" customWidth="1"/>
    <col min="1025" max="1025" width="5.85546875" customWidth="1"/>
    <col min="1026" max="1026" width="6.140625" customWidth="1"/>
    <col min="1027" max="1027" width="11.42578125" customWidth="1"/>
    <col min="1028" max="1028" width="15.85546875" customWidth="1"/>
    <col min="1029" max="1029" width="11.28515625" customWidth="1"/>
    <col min="1030" max="1030" width="10.85546875" customWidth="1"/>
    <col min="1031" max="1031" width="11" customWidth="1"/>
    <col min="1032" max="1032" width="11.140625" customWidth="1"/>
    <col min="1033" max="1033" width="10.7109375" customWidth="1"/>
    <col min="1281" max="1281" width="5.85546875" customWidth="1"/>
    <col min="1282" max="1282" width="6.140625" customWidth="1"/>
    <col min="1283" max="1283" width="11.42578125" customWidth="1"/>
    <col min="1284" max="1284" width="15.85546875" customWidth="1"/>
    <col min="1285" max="1285" width="11.28515625" customWidth="1"/>
    <col min="1286" max="1286" width="10.85546875" customWidth="1"/>
    <col min="1287" max="1287" width="11" customWidth="1"/>
    <col min="1288" max="1288" width="11.140625" customWidth="1"/>
    <col min="1289" max="1289" width="10.7109375" customWidth="1"/>
    <col min="1537" max="1537" width="5.85546875" customWidth="1"/>
    <col min="1538" max="1538" width="6.140625" customWidth="1"/>
    <col min="1539" max="1539" width="11.42578125" customWidth="1"/>
    <col min="1540" max="1540" width="15.85546875" customWidth="1"/>
    <col min="1541" max="1541" width="11.28515625" customWidth="1"/>
    <col min="1542" max="1542" width="10.85546875" customWidth="1"/>
    <col min="1543" max="1543" width="11" customWidth="1"/>
    <col min="1544" max="1544" width="11.140625" customWidth="1"/>
    <col min="1545" max="1545" width="10.7109375" customWidth="1"/>
    <col min="1793" max="1793" width="5.85546875" customWidth="1"/>
    <col min="1794" max="1794" width="6.140625" customWidth="1"/>
    <col min="1795" max="1795" width="11.42578125" customWidth="1"/>
    <col min="1796" max="1796" width="15.85546875" customWidth="1"/>
    <col min="1797" max="1797" width="11.28515625" customWidth="1"/>
    <col min="1798" max="1798" width="10.85546875" customWidth="1"/>
    <col min="1799" max="1799" width="11" customWidth="1"/>
    <col min="1800" max="1800" width="11.140625" customWidth="1"/>
    <col min="1801" max="1801" width="10.7109375" customWidth="1"/>
    <col min="2049" max="2049" width="5.85546875" customWidth="1"/>
    <col min="2050" max="2050" width="6.140625" customWidth="1"/>
    <col min="2051" max="2051" width="11.42578125" customWidth="1"/>
    <col min="2052" max="2052" width="15.85546875" customWidth="1"/>
    <col min="2053" max="2053" width="11.28515625" customWidth="1"/>
    <col min="2054" max="2054" width="10.85546875" customWidth="1"/>
    <col min="2055" max="2055" width="11" customWidth="1"/>
    <col min="2056" max="2056" width="11.140625" customWidth="1"/>
    <col min="2057" max="2057" width="10.7109375" customWidth="1"/>
    <col min="2305" max="2305" width="5.85546875" customWidth="1"/>
    <col min="2306" max="2306" width="6.140625" customWidth="1"/>
    <col min="2307" max="2307" width="11.42578125" customWidth="1"/>
    <col min="2308" max="2308" width="15.85546875" customWidth="1"/>
    <col min="2309" max="2309" width="11.28515625" customWidth="1"/>
    <col min="2310" max="2310" width="10.85546875" customWidth="1"/>
    <col min="2311" max="2311" width="11" customWidth="1"/>
    <col min="2312" max="2312" width="11.140625" customWidth="1"/>
    <col min="2313" max="2313" width="10.7109375" customWidth="1"/>
    <col min="2561" max="2561" width="5.85546875" customWidth="1"/>
    <col min="2562" max="2562" width="6.140625" customWidth="1"/>
    <col min="2563" max="2563" width="11.42578125" customWidth="1"/>
    <col min="2564" max="2564" width="15.85546875" customWidth="1"/>
    <col min="2565" max="2565" width="11.28515625" customWidth="1"/>
    <col min="2566" max="2566" width="10.85546875" customWidth="1"/>
    <col min="2567" max="2567" width="11" customWidth="1"/>
    <col min="2568" max="2568" width="11.140625" customWidth="1"/>
    <col min="2569" max="2569" width="10.7109375" customWidth="1"/>
    <col min="2817" max="2817" width="5.85546875" customWidth="1"/>
    <col min="2818" max="2818" width="6.140625" customWidth="1"/>
    <col min="2819" max="2819" width="11.42578125" customWidth="1"/>
    <col min="2820" max="2820" width="15.85546875" customWidth="1"/>
    <col min="2821" max="2821" width="11.28515625" customWidth="1"/>
    <col min="2822" max="2822" width="10.85546875" customWidth="1"/>
    <col min="2823" max="2823" width="11" customWidth="1"/>
    <col min="2824" max="2824" width="11.140625" customWidth="1"/>
    <col min="2825" max="2825" width="10.7109375" customWidth="1"/>
    <col min="3073" max="3073" width="5.85546875" customWidth="1"/>
    <col min="3074" max="3074" width="6.140625" customWidth="1"/>
    <col min="3075" max="3075" width="11.42578125" customWidth="1"/>
    <col min="3076" max="3076" width="15.85546875" customWidth="1"/>
    <col min="3077" max="3077" width="11.28515625" customWidth="1"/>
    <col min="3078" max="3078" width="10.85546875" customWidth="1"/>
    <col min="3079" max="3079" width="11" customWidth="1"/>
    <col min="3080" max="3080" width="11.140625" customWidth="1"/>
    <col min="3081" max="3081" width="10.7109375" customWidth="1"/>
    <col min="3329" max="3329" width="5.85546875" customWidth="1"/>
    <col min="3330" max="3330" width="6.140625" customWidth="1"/>
    <col min="3331" max="3331" width="11.42578125" customWidth="1"/>
    <col min="3332" max="3332" width="15.85546875" customWidth="1"/>
    <col min="3333" max="3333" width="11.28515625" customWidth="1"/>
    <col min="3334" max="3334" width="10.85546875" customWidth="1"/>
    <col min="3335" max="3335" width="11" customWidth="1"/>
    <col min="3336" max="3336" width="11.140625" customWidth="1"/>
    <col min="3337" max="3337" width="10.7109375" customWidth="1"/>
    <col min="3585" max="3585" width="5.85546875" customWidth="1"/>
    <col min="3586" max="3586" width="6.140625" customWidth="1"/>
    <col min="3587" max="3587" width="11.42578125" customWidth="1"/>
    <col min="3588" max="3588" width="15.85546875" customWidth="1"/>
    <col min="3589" max="3589" width="11.28515625" customWidth="1"/>
    <col min="3590" max="3590" width="10.85546875" customWidth="1"/>
    <col min="3591" max="3591" width="11" customWidth="1"/>
    <col min="3592" max="3592" width="11.140625" customWidth="1"/>
    <col min="3593" max="3593" width="10.7109375" customWidth="1"/>
    <col min="3841" max="3841" width="5.85546875" customWidth="1"/>
    <col min="3842" max="3842" width="6.140625" customWidth="1"/>
    <col min="3843" max="3843" width="11.42578125" customWidth="1"/>
    <col min="3844" max="3844" width="15.85546875" customWidth="1"/>
    <col min="3845" max="3845" width="11.28515625" customWidth="1"/>
    <col min="3846" max="3846" width="10.85546875" customWidth="1"/>
    <col min="3847" max="3847" width="11" customWidth="1"/>
    <col min="3848" max="3848" width="11.140625" customWidth="1"/>
    <col min="3849" max="3849" width="10.7109375" customWidth="1"/>
    <col min="4097" max="4097" width="5.85546875" customWidth="1"/>
    <col min="4098" max="4098" width="6.140625" customWidth="1"/>
    <col min="4099" max="4099" width="11.42578125" customWidth="1"/>
    <col min="4100" max="4100" width="15.85546875" customWidth="1"/>
    <col min="4101" max="4101" width="11.28515625" customWidth="1"/>
    <col min="4102" max="4102" width="10.85546875" customWidth="1"/>
    <col min="4103" max="4103" width="11" customWidth="1"/>
    <col min="4104" max="4104" width="11.140625" customWidth="1"/>
    <col min="4105" max="4105" width="10.7109375" customWidth="1"/>
    <col min="4353" max="4353" width="5.85546875" customWidth="1"/>
    <col min="4354" max="4354" width="6.140625" customWidth="1"/>
    <col min="4355" max="4355" width="11.42578125" customWidth="1"/>
    <col min="4356" max="4356" width="15.85546875" customWidth="1"/>
    <col min="4357" max="4357" width="11.28515625" customWidth="1"/>
    <col min="4358" max="4358" width="10.85546875" customWidth="1"/>
    <col min="4359" max="4359" width="11" customWidth="1"/>
    <col min="4360" max="4360" width="11.140625" customWidth="1"/>
    <col min="4361" max="4361" width="10.7109375" customWidth="1"/>
    <col min="4609" max="4609" width="5.85546875" customWidth="1"/>
    <col min="4610" max="4610" width="6.140625" customWidth="1"/>
    <col min="4611" max="4611" width="11.42578125" customWidth="1"/>
    <col min="4612" max="4612" width="15.85546875" customWidth="1"/>
    <col min="4613" max="4613" width="11.28515625" customWidth="1"/>
    <col min="4614" max="4614" width="10.85546875" customWidth="1"/>
    <col min="4615" max="4615" width="11" customWidth="1"/>
    <col min="4616" max="4616" width="11.140625" customWidth="1"/>
    <col min="4617" max="4617" width="10.7109375" customWidth="1"/>
    <col min="4865" max="4865" width="5.85546875" customWidth="1"/>
    <col min="4866" max="4866" width="6.140625" customWidth="1"/>
    <col min="4867" max="4867" width="11.42578125" customWidth="1"/>
    <col min="4868" max="4868" width="15.85546875" customWidth="1"/>
    <col min="4869" max="4869" width="11.28515625" customWidth="1"/>
    <col min="4870" max="4870" width="10.85546875" customWidth="1"/>
    <col min="4871" max="4871" width="11" customWidth="1"/>
    <col min="4872" max="4872" width="11.140625" customWidth="1"/>
    <col min="4873" max="4873" width="10.7109375" customWidth="1"/>
    <col min="5121" max="5121" width="5.85546875" customWidth="1"/>
    <col min="5122" max="5122" width="6.140625" customWidth="1"/>
    <col min="5123" max="5123" width="11.42578125" customWidth="1"/>
    <col min="5124" max="5124" width="15.85546875" customWidth="1"/>
    <col min="5125" max="5125" width="11.28515625" customWidth="1"/>
    <col min="5126" max="5126" width="10.85546875" customWidth="1"/>
    <col min="5127" max="5127" width="11" customWidth="1"/>
    <col min="5128" max="5128" width="11.140625" customWidth="1"/>
    <col min="5129" max="5129" width="10.7109375" customWidth="1"/>
    <col min="5377" max="5377" width="5.85546875" customWidth="1"/>
    <col min="5378" max="5378" width="6.140625" customWidth="1"/>
    <col min="5379" max="5379" width="11.42578125" customWidth="1"/>
    <col min="5380" max="5380" width="15.85546875" customWidth="1"/>
    <col min="5381" max="5381" width="11.28515625" customWidth="1"/>
    <col min="5382" max="5382" width="10.85546875" customWidth="1"/>
    <col min="5383" max="5383" width="11" customWidth="1"/>
    <col min="5384" max="5384" width="11.140625" customWidth="1"/>
    <col min="5385" max="5385" width="10.7109375" customWidth="1"/>
    <col min="5633" max="5633" width="5.85546875" customWidth="1"/>
    <col min="5634" max="5634" width="6.140625" customWidth="1"/>
    <col min="5635" max="5635" width="11.42578125" customWidth="1"/>
    <col min="5636" max="5636" width="15.85546875" customWidth="1"/>
    <col min="5637" max="5637" width="11.28515625" customWidth="1"/>
    <col min="5638" max="5638" width="10.85546875" customWidth="1"/>
    <col min="5639" max="5639" width="11" customWidth="1"/>
    <col min="5640" max="5640" width="11.140625" customWidth="1"/>
    <col min="5641" max="5641" width="10.7109375" customWidth="1"/>
    <col min="5889" max="5889" width="5.85546875" customWidth="1"/>
    <col min="5890" max="5890" width="6.140625" customWidth="1"/>
    <col min="5891" max="5891" width="11.42578125" customWidth="1"/>
    <col min="5892" max="5892" width="15.85546875" customWidth="1"/>
    <col min="5893" max="5893" width="11.28515625" customWidth="1"/>
    <col min="5894" max="5894" width="10.85546875" customWidth="1"/>
    <col min="5895" max="5895" width="11" customWidth="1"/>
    <col min="5896" max="5896" width="11.140625" customWidth="1"/>
    <col min="5897" max="5897" width="10.7109375" customWidth="1"/>
    <col min="6145" max="6145" width="5.85546875" customWidth="1"/>
    <col min="6146" max="6146" width="6.140625" customWidth="1"/>
    <col min="6147" max="6147" width="11.42578125" customWidth="1"/>
    <col min="6148" max="6148" width="15.85546875" customWidth="1"/>
    <col min="6149" max="6149" width="11.28515625" customWidth="1"/>
    <col min="6150" max="6150" width="10.85546875" customWidth="1"/>
    <col min="6151" max="6151" width="11" customWidth="1"/>
    <col min="6152" max="6152" width="11.140625" customWidth="1"/>
    <col min="6153" max="6153" width="10.7109375" customWidth="1"/>
    <col min="6401" max="6401" width="5.85546875" customWidth="1"/>
    <col min="6402" max="6402" width="6.140625" customWidth="1"/>
    <col min="6403" max="6403" width="11.42578125" customWidth="1"/>
    <col min="6404" max="6404" width="15.85546875" customWidth="1"/>
    <col min="6405" max="6405" width="11.28515625" customWidth="1"/>
    <col min="6406" max="6406" width="10.85546875" customWidth="1"/>
    <col min="6407" max="6407" width="11" customWidth="1"/>
    <col min="6408" max="6408" width="11.140625" customWidth="1"/>
    <col min="6409" max="6409" width="10.7109375" customWidth="1"/>
    <col min="6657" max="6657" width="5.85546875" customWidth="1"/>
    <col min="6658" max="6658" width="6.140625" customWidth="1"/>
    <col min="6659" max="6659" width="11.42578125" customWidth="1"/>
    <col min="6660" max="6660" width="15.85546875" customWidth="1"/>
    <col min="6661" max="6661" width="11.28515625" customWidth="1"/>
    <col min="6662" max="6662" width="10.85546875" customWidth="1"/>
    <col min="6663" max="6663" width="11" customWidth="1"/>
    <col min="6664" max="6664" width="11.140625" customWidth="1"/>
    <col min="6665" max="6665" width="10.7109375" customWidth="1"/>
    <col min="6913" max="6913" width="5.85546875" customWidth="1"/>
    <col min="6914" max="6914" width="6.140625" customWidth="1"/>
    <col min="6915" max="6915" width="11.42578125" customWidth="1"/>
    <col min="6916" max="6916" width="15.85546875" customWidth="1"/>
    <col min="6917" max="6917" width="11.28515625" customWidth="1"/>
    <col min="6918" max="6918" width="10.85546875" customWidth="1"/>
    <col min="6919" max="6919" width="11" customWidth="1"/>
    <col min="6920" max="6920" width="11.140625" customWidth="1"/>
    <col min="6921" max="6921" width="10.7109375" customWidth="1"/>
    <col min="7169" max="7169" width="5.85546875" customWidth="1"/>
    <col min="7170" max="7170" width="6.140625" customWidth="1"/>
    <col min="7171" max="7171" width="11.42578125" customWidth="1"/>
    <col min="7172" max="7172" width="15.85546875" customWidth="1"/>
    <col min="7173" max="7173" width="11.28515625" customWidth="1"/>
    <col min="7174" max="7174" width="10.85546875" customWidth="1"/>
    <col min="7175" max="7175" width="11" customWidth="1"/>
    <col min="7176" max="7176" width="11.140625" customWidth="1"/>
    <col min="7177" max="7177" width="10.7109375" customWidth="1"/>
    <col min="7425" max="7425" width="5.85546875" customWidth="1"/>
    <col min="7426" max="7426" width="6.140625" customWidth="1"/>
    <col min="7427" max="7427" width="11.42578125" customWidth="1"/>
    <col min="7428" max="7428" width="15.85546875" customWidth="1"/>
    <col min="7429" max="7429" width="11.28515625" customWidth="1"/>
    <col min="7430" max="7430" width="10.85546875" customWidth="1"/>
    <col min="7431" max="7431" width="11" customWidth="1"/>
    <col min="7432" max="7432" width="11.140625" customWidth="1"/>
    <col min="7433" max="7433" width="10.7109375" customWidth="1"/>
    <col min="7681" max="7681" width="5.85546875" customWidth="1"/>
    <col min="7682" max="7682" width="6.140625" customWidth="1"/>
    <col min="7683" max="7683" width="11.42578125" customWidth="1"/>
    <col min="7684" max="7684" width="15.85546875" customWidth="1"/>
    <col min="7685" max="7685" width="11.28515625" customWidth="1"/>
    <col min="7686" max="7686" width="10.85546875" customWidth="1"/>
    <col min="7687" max="7687" width="11" customWidth="1"/>
    <col min="7688" max="7688" width="11.140625" customWidth="1"/>
    <col min="7689" max="7689" width="10.7109375" customWidth="1"/>
    <col min="7937" max="7937" width="5.85546875" customWidth="1"/>
    <col min="7938" max="7938" width="6.140625" customWidth="1"/>
    <col min="7939" max="7939" width="11.42578125" customWidth="1"/>
    <col min="7940" max="7940" width="15.85546875" customWidth="1"/>
    <col min="7941" max="7941" width="11.28515625" customWidth="1"/>
    <col min="7942" max="7942" width="10.85546875" customWidth="1"/>
    <col min="7943" max="7943" width="11" customWidth="1"/>
    <col min="7944" max="7944" width="11.140625" customWidth="1"/>
    <col min="7945" max="7945" width="10.7109375" customWidth="1"/>
    <col min="8193" max="8193" width="5.85546875" customWidth="1"/>
    <col min="8194" max="8194" width="6.140625" customWidth="1"/>
    <col min="8195" max="8195" width="11.42578125" customWidth="1"/>
    <col min="8196" max="8196" width="15.85546875" customWidth="1"/>
    <col min="8197" max="8197" width="11.28515625" customWidth="1"/>
    <col min="8198" max="8198" width="10.85546875" customWidth="1"/>
    <col min="8199" max="8199" width="11" customWidth="1"/>
    <col min="8200" max="8200" width="11.140625" customWidth="1"/>
    <col min="8201" max="8201" width="10.7109375" customWidth="1"/>
    <col min="8449" max="8449" width="5.85546875" customWidth="1"/>
    <col min="8450" max="8450" width="6.140625" customWidth="1"/>
    <col min="8451" max="8451" width="11.42578125" customWidth="1"/>
    <col min="8452" max="8452" width="15.85546875" customWidth="1"/>
    <col min="8453" max="8453" width="11.28515625" customWidth="1"/>
    <col min="8454" max="8454" width="10.85546875" customWidth="1"/>
    <col min="8455" max="8455" width="11" customWidth="1"/>
    <col min="8456" max="8456" width="11.140625" customWidth="1"/>
    <col min="8457" max="8457" width="10.7109375" customWidth="1"/>
    <col min="8705" max="8705" width="5.85546875" customWidth="1"/>
    <col min="8706" max="8706" width="6.140625" customWidth="1"/>
    <col min="8707" max="8707" width="11.42578125" customWidth="1"/>
    <col min="8708" max="8708" width="15.85546875" customWidth="1"/>
    <col min="8709" max="8709" width="11.28515625" customWidth="1"/>
    <col min="8710" max="8710" width="10.85546875" customWidth="1"/>
    <col min="8711" max="8711" width="11" customWidth="1"/>
    <col min="8712" max="8712" width="11.140625" customWidth="1"/>
    <col min="8713" max="8713" width="10.7109375" customWidth="1"/>
    <col min="8961" max="8961" width="5.85546875" customWidth="1"/>
    <col min="8962" max="8962" width="6.140625" customWidth="1"/>
    <col min="8963" max="8963" width="11.42578125" customWidth="1"/>
    <col min="8964" max="8964" width="15.85546875" customWidth="1"/>
    <col min="8965" max="8965" width="11.28515625" customWidth="1"/>
    <col min="8966" max="8966" width="10.85546875" customWidth="1"/>
    <col min="8967" max="8967" width="11" customWidth="1"/>
    <col min="8968" max="8968" width="11.140625" customWidth="1"/>
    <col min="8969" max="8969" width="10.7109375" customWidth="1"/>
    <col min="9217" max="9217" width="5.85546875" customWidth="1"/>
    <col min="9218" max="9218" width="6.140625" customWidth="1"/>
    <col min="9219" max="9219" width="11.42578125" customWidth="1"/>
    <col min="9220" max="9220" width="15.85546875" customWidth="1"/>
    <col min="9221" max="9221" width="11.28515625" customWidth="1"/>
    <col min="9222" max="9222" width="10.85546875" customWidth="1"/>
    <col min="9223" max="9223" width="11" customWidth="1"/>
    <col min="9224" max="9224" width="11.140625" customWidth="1"/>
    <col min="9225" max="9225" width="10.7109375" customWidth="1"/>
    <col min="9473" max="9473" width="5.85546875" customWidth="1"/>
    <col min="9474" max="9474" width="6.140625" customWidth="1"/>
    <col min="9475" max="9475" width="11.42578125" customWidth="1"/>
    <col min="9476" max="9476" width="15.85546875" customWidth="1"/>
    <col min="9477" max="9477" width="11.28515625" customWidth="1"/>
    <col min="9478" max="9478" width="10.85546875" customWidth="1"/>
    <col min="9479" max="9479" width="11" customWidth="1"/>
    <col min="9480" max="9480" width="11.140625" customWidth="1"/>
    <col min="9481" max="9481" width="10.7109375" customWidth="1"/>
    <col min="9729" max="9729" width="5.85546875" customWidth="1"/>
    <col min="9730" max="9730" width="6.140625" customWidth="1"/>
    <col min="9731" max="9731" width="11.42578125" customWidth="1"/>
    <col min="9732" max="9732" width="15.85546875" customWidth="1"/>
    <col min="9733" max="9733" width="11.28515625" customWidth="1"/>
    <col min="9734" max="9734" width="10.85546875" customWidth="1"/>
    <col min="9735" max="9735" width="11" customWidth="1"/>
    <col min="9736" max="9736" width="11.140625" customWidth="1"/>
    <col min="9737" max="9737" width="10.7109375" customWidth="1"/>
    <col min="9985" max="9985" width="5.85546875" customWidth="1"/>
    <col min="9986" max="9986" width="6.140625" customWidth="1"/>
    <col min="9987" max="9987" width="11.42578125" customWidth="1"/>
    <col min="9988" max="9988" width="15.85546875" customWidth="1"/>
    <col min="9989" max="9989" width="11.28515625" customWidth="1"/>
    <col min="9990" max="9990" width="10.85546875" customWidth="1"/>
    <col min="9991" max="9991" width="11" customWidth="1"/>
    <col min="9992" max="9992" width="11.140625" customWidth="1"/>
    <col min="9993" max="9993" width="10.7109375" customWidth="1"/>
    <col min="10241" max="10241" width="5.85546875" customWidth="1"/>
    <col min="10242" max="10242" width="6.140625" customWidth="1"/>
    <col min="10243" max="10243" width="11.42578125" customWidth="1"/>
    <col min="10244" max="10244" width="15.85546875" customWidth="1"/>
    <col min="10245" max="10245" width="11.28515625" customWidth="1"/>
    <col min="10246" max="10246" width="10.85546875" customWidth="1"/>
    <col min="10247" max="10247" width="11" customWidth="1"/>
    <col min="10248" max="10248" width="11.140625" customWidth="1"/>
    <col min="10249" max="10249" width="10.7109375" customWidth="1"/>
    <col min="10497" max="10497" width="5.85546875" customWidth="1"/>
    <col min="10498" max="10498" width="6.140625" customWidth="1"/>
    <col min="10499" max="10499" width="11.42578125" customWidth="1"/>
    <col min="10500" max="10500" width="15.85546875" customWidth="1"/>
    <col min="10501" max="10501" width="11.28515625" customWidth="1"/>
    <col min="10502" max="10502" width="10.85546875" customWidth="1"/>
    <col min="10503" max="10503" width="11" customWidth="1"/>
    <col min="10504" max="10504" width="11.140625" customWidth="1"/>
    <col min="10505" max="10505" width="10.7109375" customWidth="1"/>
    <col min="10753" max="10753" width="5.85546875" customWidth="1"/>
    <col min="10754" max="10754" width="6.140625" customWidth="1"/>
    <col min="10755" max="10755" width="11.42578125" customWidth="1"/>
    <col min="10756" max="10756" width="15.85546875" customWidth="1"/>
    <col min="10757" max="10757" width="11.28515625" customWidth="1"/>
    <col min="10758" max="10758" width="10.85546875" customWidth="1"/>
    <col min="10759" max="10759" width="11" customWidth="1"/>
    <col min="10760" max="10760" width="11.140625" customWidth="1"/>
    <col min="10761" max="10761" width="10.7109375" customWidth="1"/>
    <col min="11009" max="11009" width="5.85546875" customWidth="1"/>
    <col min="11010" max="11010" width="6.140625" customWidth="1"/>
    <col min="11011" max="11011" width="11.42578125" customWidth="1"/>
    <col min="11012" max="11012" width="15.85546875" customWidth="1"/>
    <col min="11013" max="11013" width="11.28515625" customWidth="1"/>
    <col min="11014" max="11014" width="10.85546875" customWidth="1"/>
    <col min="11015" max="11015" width="11" customWidth="1"/>
    <col min="11016" max="11016" width="11.140625" customWidth="1"/>
    <col min="11017" max="11017" width="10.7109375" customWidth="1"/>
    <col min="11265" max="11265" width="5.85546875" customWidth="1"/>
    <col min="11266" max="11266" width="6.140625" customWidth="1"/>
    <col min="11267" max="11267" width="11.42578125" customWidth="1"/>
    <col min="11268" max="11268" width="15.85546875" customWidth="1"/>
    <col min="11269" max="11269" width="11.28515625" customWidth="1"/>
    <col min="11270" max="11270" width="10.85546875" customWidth="1"/>
    <col min="11271" max="11271" width="11" customWidth="1"/>
    <col min="11272" max="11272" width="11.140625" customWidth="1"/>
    <col min="11273" max="11273" width="10.7109375" customWidth="1"/>
    <col min="11521" max="11521" width="5.85546875" customWidth="1"/>
    <col min="11522" max="11522" width="6.140625" customWidth="1"/>
    <col min="11523" max="11523" width="11.42578125" customWidth="1"/>
    <col min="11524" max="11524" width="15.85546875" customWidth="1"/>
    <col min="11525" max="11525" width="11.28515625" customWidth="1"/>
    <col min="11526" max="11526" width="10.85546875" customWidth="1"/>
    <col min="11527" max="11527" width="11" customWidth="1"/>
    <col min="11528" max="11528" width="11.140625" customWidth="1"/>
    <col min="11529" max="11529" width="10.7109375" customWidth="1"/>
    <col min="11777" max="11777" width="5.85546875" customWidth="1"/>
    <col min="11778" max="11778" width="6.140625" customWidth="1"/>
    <col min="11779" max="11779" width="11.42578125" customWidth="1"/>
    <col min="11780" max="11780" width="15.85546875" customWidth="1"/>
    <col min="11781" max="11781" width="11.28515625" customWidth="1"/>
    <col min="11782" max="11782" width="10.85546875" customWidth="1"/>
    <col min="11783" max="11783" width="11" customWidth="1"/>
    <col min="11784" max="11784" width="11.140625" customWidth="1"/>
    <col min="11785" max="11785" width="10.7109375" customWidth="1"/>
    <col min="12033" max="12033" width="5.85546875" customWidth="1"/>
    <col min="12034" max="12034" width="6.140625" customWidth="1"/>
    <col min="12035" max="12035" width="11.42578125" customWidth="1"/>
    <col min="12036" max="12036" width="15.85546875" customWidth="1"/>
    <col min="12037" max="12037" width="11.28515625" customWidth="1"/>
    <col min="12038" max="12038" width="10.85546875" customWidth="1"/>
    <col min="12039" max="12039" width="11" customWidth="1"/>
    <col min="12040" max="12040" width="11.140625" customWidth="1"/>
    <col min="12041" max="12041" width="10.7109375" customWidth="1"/>
    <col min="12289" max="12289" width="5.85546875" customWidth="1"/>
    <col min="12290" max="12290" width="6.140625" customWidth="1"/>
    <col min="12291" max="12291" width="11.42578125" customWidth="1"/>
    <col min="12292" max="12292" width="15.85546875" customWidth="1"/>
    <col min="12293" max="12293" width="11.28515625" customWidth="1"/>
    <col min="12294" max="12294" width="10.85546875" customWidth="1"/>
    <col min="12295" max="12295" width="11" customWidth="1"/>
    <col min="12296" max="12296" width="11.140625" customWidth="1"/>
    <col min="12297" max="12297" width="10.7109375" customWidth="1"/>
    <col min="12545" max="12545" width="5.85546875" customWidth="1"/>
    <col min="12546" max="12546" width="6.140625" customWidth="1"/>
    <col min="12547" max="12547" width="11.42578125" customWidth="1"/>
    <col min="12548" max="12548" width="15.85546875" customWidth="1"/>
    <col min="12549" max="12549" width="11.28515625" customWidth="1"/>
    <col min="12550" max="12550" width="10.85546875" customWidth="1"/>
    <col min="12551" max="12551" width="11" customWidth="1"/>
    <col min="12552" max="12552" width="11.140625" customWidth="1"/>
    <col min="12553" max="12553" width="10.7109375" customWidth="1"/>
    <col min="12801" max="12801" width="5.85546875" customWidth="1"/>
    <col min="12802" max="12802" width="6.140625" customWidth="1"/>
    <col min="12803" max="12803" width="11.42578125" customWidth="1"/>
    <col min="12804" max="12804" width="15.85546875" customWidth="1"/>
    <col min="12805" max="12805" width="11.28515625" customWidth="1"/>
    <col min="12806" max="12806" width="10.85546875" customWidth="1"/>
    <col min="12807" max="12807" width="11" customWidth="1"/>
    <col min="12808" max="12808" width="11.140625" customWidth="1"/>
    <col min="12809" max="12809" width="10.7109375" customWidth="1"/>
    <col min="13057" max="13057" width="5.85546875" customWidth="1"/>
    <col min="13058" max="13058" width="6.140625" customWidth="1"/>
    <col min="13059" max="13059" width="11.42578125" customWidth="1"/>
    <col min="13060" max="13060" width="15.85546875" customWidth="1"/>
    <col min="13061" max="13061" width="11.28515625" customWidth="1"/>
    <col min="13062" max="13062" width="10.85546875" customWidth="1"/>
    <col min="13063" max="13063" width="11" customWidth="1"/>
    <col min="13064" max="13064" width="11.140625" customWidth="1"/>
    <col min="13065" max="13065" width="10.7109375" customWidth="1"/>
    <col min="13313" max="13313" width="5.85546875" customWidth="1"/>
    <col min="13314" max="13314" width="6.140625" customWidth="1"/>
    <col min="13315" max="13315" width="11.42578125" customWidth="1"/>
    <col min="13316" max="13316" width="15.85546875" customWidth="1"/>
    <col min="13317" max="13317" width="11.28515625" customWidth="1"/>
    <col min="13318" max="13318" width="10.85546875" customWidth="1"/>
    <col min="13319" max="13319" width="11" customWidth="1"/>
    <col min="13320" max="13320" width="11.140625" customWidth="1"/>
    <col min="13321" max="13321" width="10.7109375" customWidth="1"/>
    <col min="13569" max="13569" width="5.85546875" customWidth="1"/>
    <col min="13570" max="13570" width="6.140625" customWidth="1"/>
    <col min="13571" max="13571" width="11.42578125" customWidth="1"/>
    <col min="13572" max="13572" width="15.85546875" customWidth="1"/>
    <col min="13573" max="13573" width="11.28515625" customWidth="1"/>
    <col min="13574" max="13574" width="10.85546875" customWidth="1"/>
    <col min="13575" max="13575" width="11" customWidth="1"/>
    <col min="13576" max="13576" width="11.140625" customWidth="1"/>
    <col min="13577" max="13577" width="10.7109375" customWidth="1"/>
    <col min="13825" max="13825" width="5.85546875" customWidth="1"/>
    <col min="13826" max="13826" width="6.140625" customWidth="1"/>
    <col min="13827" max="13827" width="11.42578125" customWidth="1"/>
    <col min="13828" max="13828" width="15.85546875" customWidth="1"/>
    <col min="13829" max="13829" width="11.28515625" customWidth="1"/>
    <col min="13830" max="13830" width="10.85546875" customWidth="1"/>
    <col min="13831" max="13831" width="11" customWidth="1"/>
    <col min="13832" max="13832" width="11.140625" customWidth="1"/>
    <col min="13833" max="13833" width="10.7109375" customWidth="1"/>
    <col min="14081" max="14081" width="5.85546875" customWidth="1"/>
    <col min="14082" max="14082" width="6.140625" customWidth="1"/>
    <col min="14083" max="14083" width="11.42578125" customWidth="1"/>
    <col min="14084" max="14084" width="15.85546875" customWidth="1"/>
    <col min="14085" max="14085" width="11.28515625" customWidth="1"/>
    <col min="14086" max="14086" width="10.85546875" customWidth="1"/>
    <col min="14087" max="14087" width="11" customWidth="1"/>
    <col min="14088" max="14088" width="11.140625" customWidth="1"/>
    <col min="14089" max="14089" width="10.7109375" customWidth="1"/>
    <col min="14337" max="14337" width="5.85546875" customWidth="1"/>
    <col min="14338" max="14338" width="6.140625" customWidth="1"/>
    <col min="14339" max="14339" width="11.42578125" customWidth="1"/>
    <col min="14340" max="14340" width="15.85546875" customWidth="1"/>
    <col min="14341" max="14341" width="11.28515625" customWidth="1"/>
    <col min="14342" max="14342" width="10.85546875" customWidth="1"/>
    <col min="14343" max="14343" width="11" customWidth="1"/>
    <col min="14344" max="14344" width="11.140625" customWidth="1"/>
    <col min="14345" max="14345" width="10.7109375" customWidth="1"/>
    <col min="14593" max="14593" width="5.85546875" customWidth="1"/>
    <col min="14594" max="14594" width="6.140625" customWidth="1"/>
    <col min="14595" max="14595" width="11.42578125" customWidth="1"/>
    <col min="14596" max="14596" width="15.85546875" customWidth="1"/>
    <col min="14597" max="14597" width="11.28515625" customWidth="1"/>
    <col min="14598" max="14598" width="10.85546875" customWidth="1"/>
    <col min="14599" max="14599" width="11" customWidth="1"/>
    <col min="14600" max="14600" width="11.140625" customWidth="1"/>
    <col min="14601" max="14601" width="10.7109375" customWidth="1"/>
    <col min="14849" max="14849" width="5.85546875" customWidth="1"/>
    <col min="14850" max="14850" width="6.140625" customWidth="1"/>
    <col min="14851" max="14851" width="11.42578125" customWidth="1"/>
    <col min="14852" max="14852" width="15.85546875" customWidth="1"/>
    <col min="14853" max="14853" width="11.28515625" customWidth="1"/>
    <col min="14854" max="14854" width="10.85546875" customWidth="1"/>
    <col min="14855" max="14855" width="11" customWidth="1"/>
    <col min="14856" max="14856" width="11.140625" customWidth="1"/>
    <col min="14857" max="14857" width="10.7109375" customWidth="1"/>
    <col min="15105" max="15105" width="5.85546875" customWidth="1"/>
    <col min="15106" max="15106" width="6.140625" customWidth="1"/>
    <col min="15107" max="15107" width="11.42578125" customWidth="1"/>
    <col min="15108" max="15108" width="15.85546875" customWidth="1"/>
    <col min="15109" max="15109" width="11.28515625" customWidth="1"/>
    <col min="15110" max="15110" width="10.85546875" customWidth="1"/>
    <col min="15111" max="15111" width="11" customWidth="1"/>
    <col min="15112" max="15112" width="11.140625" customWidth="1"/>
    <col min="15113" max="15113" width="10.7109375" customWidth="1"/>
    <col min="15361" max="15361" width="5.85546875" customWidth="1"/>
    <col min="15362" max="15362" width="6.140625" customWidth="1"/>
    <col min="15363" max="15363" width="11.42578125" customWidth="1"/>
    <col min="15364" max="15364" width="15.85546875" customWidth="1"/>
    <col min="15365" max="15365" width="11.28515625" customWidth="1"/>
    <col min="15366" max="15366" width="10.85546875" customWidth="1"/>
    <col min="15367" max="15367" width="11" customWidth="1"/>
    <col min="15368" max="15368" width="11.140625" customWidth="1"/>
    <col min="15369" max="15369" width="10.7109375" customWidth="1"/>
    <col min="15617" max="15617" width="5.85546875" customWidth="1"/>
    <col min="15618" max="15618" width="6.140625" customWidth="1"/>
    <col min="15619" max="15619" width="11.42578125" customWidth="1"/>
    <col min="15620" max="15620" width="15.85546875" customWidth="1"/>
    <col min="15621" max="15621" width="11.28515625" customWidth="1"/>
    <col min="15622" max="15622" width="10.85546875" customWidth="1"/>
    <col min="15623" max="15623" width="11" customWidth="1"/>
    <col min="15624" max="15624" width="11.140625" customWidth="1"/>
    <col min="15625" max="15625" width="10.7109375" customWidth="1"/>
    <col min="15873" max="15873" width="5.85546875" customWidth="1"/>
    <col min="15874" max="15874" width="6.140625" customWidth="1"/>
    <col min="15875" max="15875" width="11.42578125" customWidth="1"/>
    <col min="15876" max="15876" width="15.85546875" customWidth="1"/>
    <col min="15877" max="15877" width="11.28515625" customWidth="1"/>
    <col min="15878" max="15878" width="10.85546875" customWidth="1"/>
    <col min="15879" max="15879" width="11" customWidth="1"/>
    <col min="15880" max="15880" width="11.140625" customWidth="1"/>
    <col min="15881" max="15881" width="10.7109375" customWidth="1"/>
    <col min="16129" max="16129" width="5.85546875" customWidth="1"/>
    <col min="16130" max="16130" width="6.140625" customWidth="1"/>
    <col min="16131" max="16131" width="11.42578125" customWidth="1"/>
    <col min="16132" max="16132" width="15.85546875" customWidth="1"/>
    <col min="16133" max="16133" width="11.28515625" customWidth="1"/>
    <col min="16134" max="16134" width="10.85546875" customWidth="1"/>
    <col min="16135" max="16135" width="11" customWidth="1"/>
    <col min="16136" max="16136" width="11.140625" customWidth="1"/>
    <col min="16137" max="16137" width="10.7109375" customWidth="1"/>
  </cols>
  <sheetData>
    <row r="1" spans="1:256" ht="13.5" thickTop="1" x14ac:dyDescent="0.2">
      <c r="A1" s="158" t="s">
        <v>5</v>
      </c>
      <c r="B1" s="159"/>
      <c r="C1" s="61" t="str">
        <f>CONCATENATE(cislostavby," ",nazevstavby)</f>
        <v xml:space="preserve"> Oprava interiéru ČŠI - ústředí</v>
      </c>
      <c r="D1" s="62"/>
      <c r="E1" s="63"/>
      <c r="F1" s="62"/>
      <c r="G1" s="62"/>
      <c r="H1" s="64"/>
      <c r="I1" s="65"/>
    </row>
    <row r="2" spans="1:256" ht="13.5" thickBot="1" x14ac:dyDescent="0.25">
      <c r="A2" s="160" t="s">
        <v>1</v>
      </c>
      <c r="B2" s="161"/>
      <c r="C2" s="66" t="str">
        <f>CONCATENATE(cisloobjektu," ",nazevobjektu)</f>
        <v xml:space="preserve"> ČŠI, ústředí - 3. patro (OHS, OFŘ)</v>
      </c>
      <c r="D2" s="67"/>
      <c r="E2" s="68"/>
      <c r="F2" s="67"/>
      <c r="G2" s="162"/>
      <c r="H2" s="162"/>
      <c r="I2" s="163"/>
    </row>
    <row r="3" spans="1:256" ht="13.5" thickTop="1" x14ac:dyDescent="0.2"/>
    <row r="4" spans="1:256" ht="19.5" customHeight="1" x14ac:dyDescent="0.25">
      <c r="A4" s="69" t="s">
        <v>44</v>
      </c>
      <c r="B4" s="1"/>
      <c r="C4" s="1"/>
      <c r="D4" s="1"/>
      <c r="E4" s="1"/>
      <c r="F4" s="1"/>
      <c r="G4" s="1"/>
      <c r="H4" s="1"/>
      <c r="I4" s="1"/>
    </row>
    <row r="5" spans="1:256" ht="13.5" thickBot="1" x14ac:dyDescent="0.25"/>
    <row r="6" spans="1:256" ht="13.5" thickBot="1" x14ac:dyDescent="0.25">
      <c r="A6" s="70"/>
      <c r="B6" s="71" t="s">
        <v>45</v>
      </c>
      <c r="C6" s="71"/>
      <c r="D6" s="72"/>
      <c r="E6" s="73" t="s">
        <v>46</v>
      </c>
      <c r="F6" s="74" t="s">
        <v>47</v>
      </c>
      <c r="G6" s="74" t="s">
        <v>48</v>
      </c>
      <c r="H6" s="74" t="s">
        <v>49</v>
      </c>
      <c r="I6" s="75" t="s">
        <v>27</v>
      </c>
    </row>
    <row r="7" spans="1:256" x14ac:dyDescent="0.2">
      <c r="A7" s="134" t="str">
        <f>Položky!B7</f>
        <v>776</v>
      </c>
      <c r="B7" s="76" t="str">
        <f>Položky!C7</f>
        <v>Podlahy povlakové</v>
      </c>
      <c r="D7" s="77"/>
      <c r="E7" s="138">
        <f>Položky!BA20</f>
        <v>0</v>
      </c>
      <c r="F7" s="139">
        <f>Položky!BB20</f>
        <v>0</v>
      </c>
      <c r="G7" s="139">
        <f>Položky!BC20</f>
        <v>0</v>
      </c>
      <c r="H7" s="139">
        <f>Položky!BD20</f>
        <v>0</v>
      </c>
      <c r="I7" s="140">
        <f>Položky!BE20</f>
        <v>0</v>
      </c>
    </row>
    <row r="8" spans="1:256" x14ac:dyDescent="0.2">
      <c r="A8" s="134" t="str">
        <f>Položky!B21</f>
        <v>784</v>
      </c>
      <c r="B8" s="76" t="str">
        <f>Položky!C21</f>
        <v>Malby</v>
      </c>
      <c r="D8" s="77"/>
      <c r="E8" s="138">
        <f>Položky!BA26</f>
        <v>0</v>
      </c>
      <c r="F8" s="139">
        <f>Položky!BB26</f>
        <v>0</v>
      </c>
      <c r="G8" s="139">
        <f>Položky!BC26</f>
        <v>0</v>
      </c>
      <c r="H8" s="139">
        <f>Položky!BD26</f>
        <v>0</v>
      </c>
      <c r="I8" s="140">
        <f>Položky!BE26</f>
        <v>0</v>
      </c>
    </row>
    <row r="9" spans="1:256" ht="13.5" thickBot="1" x14ac:dyDescent="0.25">
      <c r="A9" s="134" t="str">
        <f>Položky!B27</f>
        <v>M21</v>
      </c>
      <c r="B9" s="76" t="str">
        <f>Položky!C27</f>
        <v>Elektromontáže</v>
      </c>
      <c r="D9" s="77"/>
      <c r="E9" s="138">
        <f>Položky!BA40</f>
        <v>0</v>
      </c>
      <c r="F9" s="139">
        <f>Položky!BB40</f>
        <v>0</v>
      </c>
      <c r="G9" s="139">
        <f>Položky!BC40</f>
        <v>0</v>
      </c>
      <c r="H9" s="139">
        <f>Položky!BD40</f>
        <v>0</v>
      </c>
      <c r="I9" s="140">
        <f>Položky!BE40</f>
        <v>0</v>
      </c>
    </row>
    <row r="10" spans="1:256" ht="19.5" customHeight="1" thickBot="1" x14ac:dyDescent="0.25">
      <c r="A10" s="78"/>
      <c r="B10" s="71" t="s">
        <v>50</v>
      </c>
      <c r="C10" s="71"/>
      <c r="D10" s="79"/>
      <c r="E10" s="141">
        <f>SUM(E7:E9)</f>
        <v>0</v>
      </c>
      <c r="F10" s="142">
        <f>SUM(F7:F9)</f>
        <v>0</v>
      </c>
      <c r="G10" s="142">
        <f>SUM(G7:G9)</f>
        <v>0</v>
      </c>
      <c r="H10" s="142">
        <f>SUM(H7:H9)</f>
        <v>0</v>
      </c>
      <c r="I10" s="143">
        <f>SUM(I7:I9)</f>
        <v>0</v>
      </c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80"/>
      <c r="CB10" s="80"/>
      <c r="CC10" s="80"/>
      <c r="CD10" s="80"/>
      <c r="CE10" s="80"/>
      <c r="CF10" s="80"/>
      <c r="CG10" s="80"/>
      <c r="CH10" s="80"/>
      <c r="CI10" s="80"/>
      <c r="CJ10" s="80"/>
      <c r="CK10" s="80"/>
      <c r="CL10" s="80"/>
      <c r="CM10" s="80"/>
      <c r="CN10" s="80"/>
      <c r="CO10" s="80"/>
      <c r="CP10" s="80"/>
      <c r="CQ10" s="80"/>
      <c r="CR10" s="80"/>
      <c r="CS10" s="80"/>
      <c r="CT10" s="80"/>
      <c r="CU10" s="80"/>
      <c r="CV10" s="80"/>
      <c r="CW10" s="80"/>
      <c r="CX10" s="80"/>
      <c r="CY10" s="80"/>
      <c r="CZ10" s="80"/>
      <c r="DA10" s="80"/>
      <c r="DB10" s="80"/>
      <c r="DC10" s="80"/>
      <c r="DD10" s="80"/>
      <c r="DE10" s="80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80"/>
      <c r="DV10" s="80"/>
      <c r="DW10" s="80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0"/>
      <c r="EZ10" s="80"/>
      <c r="FA10" s="80"/>
      <c r="FB10" s="80"/>
      <c r="FC10" s="80"/>
      <c r="FD10" s="80"/>
      <c r="FE10" s="80"/>
      <c r="FF10" s="80"/>
      <c r="FG10" s="80"/>
      <c r="FH10" s="80"/>
      <c r="FI10" s="80"/>
      <c r="FJ10" s="80"/>
      <c r="FK10" s="80"/>
      <c r="FL10" s="80"/>
      <c r="FM10" s="80"/>
      <c r="FN10" s="80"/>
      <c r="FO10" s="80"/>
      <c r="FP10" s="80"/>
      <c r="FQ10" s="80"/>
      <c r="FR10" s="80"/>
      <c r="FS10" s="80"/>
      <c r="FT10" s="80"/>
      <c r="FU10" s="80"/>
      <c r="FV10" s="80"/>
      <c r="FW10" s="80"/>
      <c r="FX10" s="80"/>
      <c r="FY10" s="80"/>
      <c r="FZ10" s="80"/>
      <c r="GA10" s="80"/>
      <c r="GB10" s="80"/>
      <c r="GC10" s="80"/>
      <c r="GD10" s="80"/>
      <c r="GE10" s="80"/>
      <c r="GF10" s="80"/>
      <c r="GG10" s="80"/>
      <c r="GH10" s="80"/>
      <c r="GI10" s="80"/>
      <c r="GJ10" s="80"/>
      <c r="GK10" s="80"/>
      <c r="GL10" s="80"/>
      <c r="GM10" s="80"/>
      <c r="GN10" s="80"/>
      <c r="GO10" s="80"/>
      <c r="GP10" s="80"/>
      <c r="GQ10" s="80"/>
      <c r="GR10" s="80"/>
      <c r="GS10" s="80"/>
      <c r="GT10" s="80"/>
      <c r="GU10" s="80"/>
      <c r="GV10" s="80"/>
      <c r="GW10" s="80"/>
      <c r="GX10" s="80"/>
      <c r="GY10" s="80"/>
      <c r="GZ10" s="80"/>
      <c r="HA10" s="80"/>
      <c r="HB10" s="80"/>
      <c r="HC10" s="80"/>
      <c r="HD10" s="80"/>
      <c r="HE10" s="80"/>
      <c r="HF10" s="80"/>
      <c r="HG10" s="80"/>
      <c r="HH10" s="80"/>
      <c r="HI10" s="80"/>
      <c r="HJ10" s="80"/>
      <c r="HK10" s="80"/>
      <c r="HL10" s="80"/>
      <c r="HM10" s="80"/>
      <c r="HN10" s="80"/>
      <c r="HO10" s="80"/>
      <c r="HP10" s="80"/>
      <c r="HQ10" s="80"/>
      <c r="HR10" s="80"/>
      <c r="HS10" s="80"/>
      <c r="HT10" s="80"/>
      <c r="HU10" s="80"/>
      <c r="HV10" s="80"/>
      <c r="HW10" s="80"/>
      <c r="HX10" s="80"/>
      <c r="HY10" s="80"/>
      <c r="HZ10" s="80"/>
      <c r="IA10" s="80"/>
      <c r="IB10" s="80"/>
      <c r="IC10" s="80"/>
      <c r="ID10" s="80"/>
      <c r="IE10" s="80"/>
      <c r="IF10" s="80"/>
      <c r="IG10" s="80"/>
      <c r="IH10" s="80"/>
      <c r="II10" s="80"/>
      <c r="IJ10" s="80"/>
      <c r="IK10" s="80"/>
      <c r="IL10" s="80"/>
      <c r="IM10" s="80"/>
      <c r="IN10" s="80"/>
      <c r="IO10" s="80"/>
      <c r="IP10" s="80"/>
      <c r="IQ10" s="80"/>
      <c r="IR10" s="80"/>
      <c r="IS10" s="80"/>
      <c r="IT10" s="80"/>
      <c r="IU10" s="80"/>
      <c r="IV10" s="80"/>
    </row>
    <row r="12" spans="1:256" ht="18" x14ac:dyDescent="0.25">
      <c r="A12" s="1" t="s">
        <v>51</v>
      </c>
      <c r="B12" s="1"/>
      <c r="C12" s="1"/>
      <c r="D12" s="1"/>
      <c r="E12" s="1"/>
      <c r="F12" s="1"/>
      <c r="G12" s="81"/>
      <c r="H12" s="1"/>
      <c r="I12" s="1"/>
      <c r="BA12" s="25"/>
      <c r="BB12" s="25"/>
      <c r="BC12" s="25"/>
      <c r="BD12" s="25"/>
      <c r="BE12" s="25"/>
    </row>
    <row r="13" spans="1:256" ht="13.5" thickBot="1" x14ac:dyDescent="0.25"/>
    <row r="14" spans="1:256" x14ac:dyDescent="0.2">
      <c r="A14" s="82" t="s">
        <v>52</v>
      </c>
      <c r="B14" s="83"/>
      <c r="C14" s="83"/>
      <c r="D14" s="84"/>
      <c r="E14" s="85" t="s">
        <v>53</v>
      </c>
      <c r="F14" s="86" t="s">
        <v>54</v>
      </c>
      <c r="G14" s="87" t="s">
        <v>55</v>
      </c>
      <c r="H14" s="88"/>
      <c r="I14" s="89" t="s">
        <v>53</v>
      </c>
    </row>
    <row r="15" spans="1:256" x14ac:dyDescent="0.2">
      <c r="A15" s="90" t="s">
        <v>129</v>
      </c>
      <c r="B15" s="91"/>
      <c r="C15" s="91"/>
      <c r="D15" s="92"/>
      <c r="E15" s="144"/>
      <c r="F15" s="145"/>
      <c r="G15" s="146">
        <f>CHOOSE(BA15+1,HSV+PSV,HSV+PSV+Mont,HSV+PSV+Dodavka+Mont,HSV,PSV,Mont,Dodavka,Mont+Dodavka,0)</f>
        <v>0</v>
      </c>
      <c r="H15" s="147"/>
      <c r="I15" s="148">
        <f>E15+F15*G15/100</f>
        <v>0</v>
      </c>
      <c r="BA15">
        <v>0</v>
      </c>
    </row>
    <row r="16" spans="1:256" x14ac:dyDescent="0.2">
      <c r="A16" s="90" t="s">
        <v>130</v>
      </c>
      <c r="B16" s="91"/>
      <c r="C16" s="91"/>
      <c r="D16" s="92"/>
      <c r="E16" s="144"/>
      <c r="F16" s="145"/>
      <c r="G16" s="146">
        <f>CHOOSE(BA16+1,HSV+PSV,HSV+PSV+Mont,HSV+PSV+Dodavka+Mont,HSV,PSV,Mont,Dodavka,Mont+Dodavka,0)</f>
        <v>0</v>
      </c>
      <c r="H16" s="147"/>
      <c r="I16" s="148">
        <f>E16+F16*G16/100</f>
        <v>0</v>
      </c>
      <c r="BA16">
        <v>0</v>
      </c>
    </row>
    <row r="17" spans="1:53" x14ac:dyDescent="0.2">
      <c r="A17" s="90" t="s">
        <v>131</v>
      </c>
      <c r="B17" s="91"/>
      <c r="C17" s="91"/>
      <c r="D17" s="92"/>
      <c r="E17" s="144"/>
      <c r="F17" s="145"/>
      <c r="G17" s="146">
        <f>CHOOSE(BA17+1,HSV+PSV,HSV+PSV+Mont,HSV+PSV+Dodavka+Mont,HSV,PSV,Mont,Dodavka,Mont+Dodavka,0)</f>
        <v>0</v>
      </c>
      <c r="H17" s="147"/>
      <c r="I17" s="148">
        <f>E17+F17*G17/100</f>
        <v>0</v>
      </c>
      <c r="BA17">
        <v>0</v>
      </c>
    </row>
    <row r="18" spans="1:53" ht="13.5" thickBot="1" x14ac:dyDescent="0.25">
      <c r="A18" s="45"/>
      <c r="B18" s="93" t="s">
        <v>56</v>
      </c>
      <c r="C18" s="94"/>
      <c r="D18" s="95"/>
      <c r="E18" s="149"/>
      <c r="F18" s="150"/>
      <c r="G18" s="150"/>
      <c r="H18" s="164">
        <f>SUM(I15:I17)</f>
        <v>0</v>
      </c>
      <c r="I18" s="165"/>
    </row>
    <row r="20" spans="1:53" x14ac:dyDescent="0.2">
      <c r="B20" s="80"/>
      <c r="F20" s="96"/>
      <c r="G20" s="97"/>
      <c r="H20" s="97"/>
      <c r="I20" s="98"/>
    </row>
    <row r="21" spans="1:53" x14ac:dyDescent="0.2">
      <c r="F21" s="96"/>
      <c r="G21" s="97"/>
      <c r="H21" s="97"/>
      <c r="I21" s="98"/>
    </row>
    <row r="22" spans="1:53" x14ac:dyDescent="0.2">
      <c r="F22" s="96"/>
      <c r="G22" s="97"/>
      <c r="H22" s="97"/>
      <c r="I22" s="98"/>
    </row>
    <row r="23" spans="1:53" x14ac:dyDescent="0.2">
      <c r="F23" s="96"/>
      <c r="G23" s="97"/>
      <c r="H23" s="97"/>
      <c r="I23" s="98"/>
    </row>
    <row r="24" spans="1:53" x14ac:dyDescent="0.2">
      <c r="F24" s="96"/>
      <c r="G24" s="97"/>
      <c r="H24" s="97"/>
      <c r="I24" s="98"/>
    </row>
    <row r="25" spans="1:53" x14ac:dyDescent="0.2">
      <c r="F25" s="96"/>
      <c r="G25" s="97"/>
      <c r="H25" s="97"/>
      <c r="I25" s="98"/>
    </row>
    <row r="26" spans="1:53" x14ac:dyDescent="0.2">
      <c r="F26" s="96"/>
      <c r="G26" s="97"/>
      <c r="H26" s="97"/>
      <c r="I26" s="98"/>
    </row>
    <row r="27" spans="1:53" x14ac:dyDescent="0.2">
      <c r="F27" s="96"/>
      <c r="G27" s="97"/>
      <c r="H27" s="97"/>
      <c r="I27" s="98"/>
    </row>
    <row r="28" spans="1:53" x14ac:dyDescent="0.2">
      <c r="F28" s="96"/>
      <c r="G28" s="97"/>
      <c r="H28" s="97"/>
      <c r="I28" s="98"/>
    </row>
    <row r="29" spans="1:53" x14ac:dyDescent="0.2">
      <c r="F29" s="96"/>
      <c r="G29" s="97"/>
      <c r="H29" s="97"/>
      <c r="I29" s="98"/>
    </row>
    <row r="30" spans="1:53" x14ac:dyDescent="0.2">
      <c r="F30" s="96"/>
      <c r="G30" s="97"/>
      <c r="H30" s="97"/>
      <c r="I30" s="98"/>
    </row>
    <row r="31" spans="1:53" x14ac:dyDescent="0.2">
      <c r="F31" s="96"/>
      <c r="G31" s="97"/>
      <c r="H31" s="97"/>
      <c r="I31" s="98"/>
    </row>
    <row r="32" spans="1:53" x14ac:dyDescent="0.2">
      <c r="F32" s="96"/>
      <c r="G32" s="97"/>
      <c r="H32" s="97"/>
      <c r="I32" s="98"/>
    </row>
    <row r="33" spans="6:9" x14ac:dyDescent="0.2">
      <c r="F33" s="96"/>
      <c r="G33" s="97"/>
      <c r="H33" s="97"/>
      <c r="I33" s="98"/>
    </row>
    <row r="34" spans="6:9" x14ac:dyDescent="0.2">
      <c r="F34" s="96"/>
      <c r="G34" s="97"/>
      <c r="H34" s="97"/>
      <c r="I34" s="98"/>
    </row>
    <row r="35" spans="6:9" x14ac:dyDescent="0.2">
      <c r="F35" s="96"/>
      <c r="G35" s="97"/>
      <c r="H35" s="97"/>
      <c r="I35" s="98"/>
    </row>
    <row r="36" spans="6:9" x14ac:dyDescent="0.2">
      <c r="F36" s="96"/>
      <c r="G36" s="97"/>
      <c r="H36" s="97"/>
      <c r="I36" s="98"/>
    </row>
    <row r="37" spans="6:9" x14ac:dyDescent="0.2">
      <c r="F37" s="96"/>
      <c r="G37" s="97"/>
      <c r="H37" s="97"/>
      <c r="I37" s="98"/>
    </row>
    <row r="38" spans="6:9" x14ac:dyDescent="0.2">
      <c r="F38" s="96"/>
      <c r="G38" s="97"/>
      <c r="H38" s="97"/>
      <c r="I38" s="98"/>
    </row>
    <row r="39" spans="6:9" x14ac:dyDescent="0.2">
      <c r="F39" s="96"/>
      <c r="G39" s="97"/>
      <c r="H39" s="97"/>
      <c r="I39" s="98"/>
    </row>
    <row r="40" spans="6:9" x14ac:dyDescent="0.2">
      <c r="F40" s="96"/>
      <c r="G40" s="97"/>
      <c r="H40" s="97"/>
      <c r="I40" s="98"/>
    </row>
    <row r="41" spans="6:9" x14ac:dyDescent="0.2">
      <c r="F41" s="96"/>
      <c r="G41" s="97"/>
      <c r="H41" s="97"/>
      <c r="I41" s="98"/>
    </row>
    <row r="42" spans="6:9" x14ac:dyDescent="0.2">
      <c r="F42" s="96"/>
      <c r="G42" s="97"/>
      <c r="H42" s="97"/>
      <c r="I42" s="98"/>
    </row>
    <row r="43" spans="6:9" x14ac:dyDescent="0.2">
      <c r="F43" s="96"/>
      <c r="G43" s="97"/>
      <c r="H43" s="97"/>
      <c r="I43" s="98"/>
    </row>
    <row r="44" spans="6:9" x14ac:dyDescent="0.2">
      <c r="F44" s="96"/>
      <c r="G44" s="97"/>
      <c r="H44" s="97"/>
      <c r="I44" s="98"/>
    </row>
    <row r="45" spans="6:9" x14ac:dyDescent="0.2">
      <c r="F45" s="96"/>
      <c r="G45" s="97"/>
      <c r="H45" s="97"/>
      <c r="I45" s="98"/>
    </row>
    <row r="46" spans="6:9" x14ac:dyDescent="0.2">
      <c r="F46" s="96"/>
      <c r="G46" s="97"/>
      <c r="H46" s="97"/>
      <c r="I46" s="98"/>
    </row>
    <row r="47" spans="6:9" x14ac:dyDescent="0.2">
      <c r="F47" s="96"/>
      <c r="G47" s="97"/>
      <c r="H47" s="97"/>
      <c r="I47" s="98"/>
    </row>
    <row r="48" spans="6:9" x14ac:dyDescent="0.2">
      <c r="F48" s="96"/>
      <c r="G48" s="97"/>
      <c r="H48" s="97"/>
      <c r="I48" s="98"/>
    </row>
    <row r="49" spans="6:9" x14ac:dyDescent="0.2">
      <c r="F49" s="96"/>
      <c r="G49" s="97"/>
      <c r="H49" s="97"/>
      <c r="I49" s="98"/>
    </row>
    <row r="50" spans="6:9" x14ac:dyDescent="0.2">
      <c r="F50" s="96"/>
      <c r="G50" s="97"/>
      <c r="H50" s="97"/>
      <c r="I50" s="98"/>
    </row>
    <row r="51" spans="6:9" x14ac:dyDescent="0.2">
      <c r="F51" s="96"/>
      <c r="G51" s="97"/>
      <c r="H51" s="97"/>
      <c r="I51" s="98"/>
    </row>
    <row r="52" spans="6:9" x14ac:dyDescent="0.2">
      <c r="F52" s="96"/>
      <c r="G52" s="97"/>
      <c r="H52" s="97"/>
      <c r="I52" s="98"/>
    </row>
    <row r="53" spans="6:9" x14ac:dyDescent="0.2">
      <c r="F53" s="96"/>
      <c r="G53" s="97"/>
      <c r="H53" s="97"/>
      <c r="I53" s="98"/>
    </row>
    <row r="54" spans="6:9" x14ac:dyDescent="0.2">
      <c r="F54" s="96"/>
      <c r="G54" s="97"/>
      <c r="H54" s="97"/>
      <c r="I54" s="98"/>
    </row>
    <row r="55" spans="6:9" x14ac:dyDescent="0.2">
      <c r="F55" s="96"/>
      <c r="G55" s="97"/>
      <c r="H55" s="97"/>
      <c r="I55" s="98"/>
    </row>
    <row r="56" spans="6:9" x14ac:dyDescent="0.2">
      <c r="F56" s="96"/>
      <c r="G56" s="97"/>
      <c r="H56" s="97"/>
      <c r="I56" s="98"/>
    </row>
    <row r="57" spans="6:9" x14ac:dyDescent="0.2">
      <c r="F57" s="96"/>
      <c r="G57" s="97"/>
      <c r="H57" s="97"/>
      <c r="I57" s="98"/>
    </row>
    <row r="58" spans="6:9" x14ac:dyDescent="0.2">
      <c r="F58" s="96"/>
      <c r="G58" s="97"/>
      <c r="H58" s="97"/>
      <c r="I58" s="98"/>
    </row>
    <row r="59" spans="6:9" x14ac:dyDescent="0.2">
      <c r="F59" s="96"/>
      <c r="G59" s="97"/>
      <c r="H59" s="97"/>
      <c r="I59" s="98"/>
    </row>
    <row r="60" spans="6:9" x14ac:dyDescent="0.2">
      <c r="F60" s="96"/>
      <c r="G60" s="97"/>
      <c r="H60" s="97"/>
      <c r="I60" s="98"/>
    </row>
    <row r="61" spans="6:9" x14ac:dyDescent="0.2">
      <c r="F61" s="96"/>
      <c r="G61" s="97"/>
      <c r="H61" s="97"/>
      <c r="I61" s="98"/>
    </row>
    <row r="62" spans="6:9" x14ac:dyDescent="0.2">
      <c r="F62" s="96"/>
      <c r="G62" s="97"/>
      <c r="H62" s="97"/>
      <c r="I62" s="98"/>
    </row>
    <row r="63" spans="6:9" x14ac:dyDescent="0.2">
      <c r="F63" s="96"/>
      <c r="G63" s="97"/>
      <c r="H63" s="97"/>
      <c r="I63" s="98"/>
    </row>
    <row r="64" spans="6:9" x14ac:dyDescent="0.2">
      <c r="F64" s="96"/>
      <c r="G64" s="97"/>
      <c r="H64" s="97"/>
      <c r="I64" s="98"/>
    </row>
    <row r="65" spans="6:9" x14ac:dyDescent="0.2">
      <c r="F65" s="96"/>
      <c r="G65" s="97"/>
      <c r="H65" s="97"/>
      <c r="I65" s="98"/>
    </row>
    <row r="66" spans="6:9" x14ac:dyDescent="0.2">
      <c r="F66" s="96"/>
      <c r="G66" s="97"/>
      <c r="H66" s="97"/>
      <c r="I66" s="98"/>
    </row>
    <row r="67" spans="6:9" x14ac:dyDescent="0.2">
      <c r="F67" s="96"/>
      <c r="G67" s="97"/>
      <c r="H67" s="97"/>
      <c r="I67" s="98"/>
    </row>
    <row r="68" spans="6:9" x14ac:dyDescent="0.2">
      <c r="F68" s="96"/>
      <c r="G68" s="97"/>
      <c r="H68" s="97"/>
      <c r="I68" s="98"/>
    </row>
    <row r="69" spans="6:9" x14ac:dyDescent="0.2">
      <c r="F69" s="96"/>
      <c r="G69" s="97"/>
      <c r="H69" s="97"/>
      <c r="I69" s="98"/>
    </row>
  </sheetData>
  <mergeCells count="4">
    <mergeCell ref="A1:B1"/>
    <mergeCell ref="A2:B2"/>
    <mergeCell ref="G2:I2"/>
    <mergeCell ref="H18:I18"/>
  </mergeCells>
  <pageMargins left="0.59055118110236227" right="0.39370078740157483" top="0.98425196850393704" bottom="0.98425196850393704" header="0.51181102362204722" footer="0.51181102362204722"/>
  <pageSetup paperSize="9" orientation="portrait" horizontalDpi="300" verticalDpi="300" r:id="rId1"/>
  <headerFooter alignWithMargins="0">
    <oddFooter>Strana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52A29-6392-4D68-97C0-F2AA56E15875}">
  <sheetPr codeName="List2"/>
  <dimension ref="A1:CZ101"/>
  <sheetViews>
    <sheetView showGridLines="0" showZeros="0" tabSelected="1" zoomScaleNormal="100" workbookViewId="0">
      <selection activeCell="C8" sqref="C8"/>
    </sheetView>
  </sheetViews>
  <sheetFormatPr defaultColWidth="9.140625" defaultRowHeight="12.75" x14ac:dyDescent="0.2"/>
  <cols>
    <col min="1" max="1" width="3.85546875" style="99" customWidth="1"/>
    <col min="2" max="2" width="12" style="99" customWidth="1"/>
    <col min="3" max="3" width="40.42578125" style="99" customWidth="1"/>
    <col min="4" max="4" width="5.5703125" style="99" customWidth="1"/>
    <col min="5" max="5" width="8.5703125" style="107" customWidth="1"/>
    <col min="6" max="6" width="9.85546875" style="99" customWidth="1"/>
    <col min="7" max="7" width="13.85546875" style="99" customWidth="1"/>
    <col min="8" max="256" width="9.140625" style="99"/>
    <col min="257" max="257" width="3.85546875" style="99" customWidth="1"/>
    <col min="258" max="258" width="12" style="99" customWidth="1"/>
    <col min="259" max="259" width="40.42578125" style="99" customWidth="1"/>
    <col min="260" max="260" width="5.5703125" style="99" customWidth="1"/>
    <col min="261" max="261" width="8.5703125" style="99" customWidth="1"/>
    <col min="262" max="262" width="9.85546875" style="99" customWidth="1"/>
    <col min="263" max="263" width="13.85546875" style="99" customWidth="1"/>
    <col min="264" max="512" width="9.140625" style="99"/>
    <col min="513" max="513" width="3.85546875" style="99" customWidth="1"/>
    <col min="514" max="514" width="12" style="99" customWidth="1"/>
    <col min="515" max="515" width="40.42578125" style="99" customWidth="1"/>
    <col min="516" max="516" width="5.5703125" style="99" customWidth="1"/>
    <col min="517" max="517" width="8.5703125" style="99" customWidth="1"/>
    <col min="518" max="518" width="9.85546875" style="99" customWidth="1"/>
    <col min="519" max="519" width="13.85546875" style="99" customWidth="1"/>
    <col min="520" max="768" width="9.140625" style="99"/>
    <col min="769" max="769" width="3.85546875" style="99" customWidth="1"/>
    <col min="770" max="770" width="12" style="99" customWidth="1"/>
    <col min="771" max="771" width="40.42578125" style="99" customWidth="1"/>
    <col min="772" max="772" width="5.5703125" style="99" customWidth="1"/>
    <col min="773" max="773" width="8.5703125" style="99" customWidth="1"/>
    <col min="774" max="774" width="9.85546875" style="99" customWidth="1"/>
    <col min="775" max="775" width="13.85546875" style="99" customWidth="1"/>
    <col min="776" max="1024" width="9.140625" style="99"/>
    <col min="1025" max="1025" width="3.85546875" style="99" customWidth="1"/>
    <col min="1026" max="1026" width="12" style="99" customWidth="1"/>
    <col min="1027" max="1027" width="40.42578125" style="99" customWidth="1"/>
    <col min="1028" max="1028" width="5.5703125" style="99" customWidth="1"/>
    <col min="1029" max="1029" width="8.5703125" style="99" customWidth="1"/>
    <col min="1030" max="1030" width="9.85546875" style="99" customWidth="1"/>
    <col min="1031" max="1031" width="13.85546875" style="99" customWidth="1"/>
    <col min="1032" max="1280" width="9.140625" style="99"/>
    <col min="1281" max="1281" width="3.85546875" style="99" customWidth="1"/>
    <col min="1282" max="1282" width="12" style="99" customWidth="1"/>
    <col min="1283" max="1283" width="40.42578125" style="99" customWidth="1"/>
    <col min="1284" max="1284" width="5.5703125" style="99" customWidth="1"/>
    <col min="1285" max="1285" width="8.5703125" style="99" customWidth="1"/>
    <col min="1286" max="1286" width="9.85546875" style="99" customWidth="1"/>
    <col min="1287" max="1287" width="13.85546875" style="99" customWidth="1"/>
    <col min="1288" max="1536" width="9.140625" style="99"/>
    <col min="1537" max="1537" width="3.85546875" style="99" customWidth="1"/>
    <col min="1538" max="1538" width="12" style="99" customWidth="1"/>
    <col min="1539" max="1539" width="40.42578125" style="99" customWidth="1"/>
    <col min="1540" max="1540" width="5.5703125" style="99" customWidth="1"/>
    <col min="1541" max="1541" width="8.5703125" style="99" customWidth="1"/>
    <col min="1542" max="1542" width="9.85546875" style="99" customWidth="1"/>
    <col min="1543" max="1543" width="13.85546875" style="99" customWidth="1"/>
    <col min="1544" max="1792" width="9.140625" style="99"/>
    <col min="1793" max="1793" width="3.85546875" style="99" customWidth="1"/>
    <col min="1794" max="1794" width="12" style="99" customWidth="1"/>
    <col min="1795" max="1795" width="40.42578125" style="99" customWidth="1"/>
    <col min="1796" max="1796" width="5.5703125" style="99" customWidth="1"/>
    <col min="1797" max="1797" width="8.5703125" style="99" customWidth="1"/>
    <col min="1798" max="1798" width="9.85546875" style="99" customWidth="1"/>
    <col min="1799" max="1799" width="13.85546875" style="99" customWidth="1"/>
    <col min="1800" max="2048" width="9.140625" style="99"/>
    <col min="2049" max="2049" width="3.85546875" style="99" customWidth="1"/>
    <col min="2050" max="2050" width="12" style="99" customWidth="1"/>
    <col min="2051" max="2051" width="40.42578125" style="99" customWidth="1"/>
    <col min="2052" max="2052" width="5.5703125" style="99" customWidth="1"/>
    <col min="2053" max="2053" width="8.5703125" style="99" customWidth="1"/>
    <col min="2054" max="2054" width="9.85546875" style="99" customWidth="1"/>
    <col min="2055" max="2055" width="13.85546875" style="99" customWidth="1"/>
    <col min="2056" max="2304" width="9.140625" style="99"/>
    <col min="2305" max="2305" width="3.85546875" style="99" customWidth="1"/>
    <col min="2306" max="2306" width="12" style="99" customWidth="1"/>
    <col min="2307" max="2307" width="40.42578125" style="99" customWidth="1"/>
    <col min="2308" max="2308" width="5.5703125" style="99" customWidth="1"/>
    <col min="2309" max="2309" width="8.5703125" style="99" customWidth="1"/>
    <col min="2310" max="2310" width="9.85546875" style="99" customWidth="1"/>
    <col min="2311" max="2311" width="13.85546875" style="99" customWidth="1"/>
    <col min="2312" max="2560" width="9.140625" style="99"/>
    <col min="2561" max="2561" width="3.85546875" style="99" customWidth="1"/>
    <col min="2562" max="2562" width="12" style="99" customWidth="1"/>
    <col min="2563" max="2563" width="40.42578125" style="99" customWidth="1"/>
    <col min="2564" max="2564" width="5.5703125" style="99" customWidth="1"/>
    <col min="2565" max="2565" width="8.5703125" style="99" customWidth="1"/>
    <col min="2566" max="2566" width="9.85546875" style="99" customWidth="1"/>
    <col min="2567" max="2567" width="13.85546875" style="99" customWidth="1"/>
    <col min="2568" max="2816" width="9.140625" style="99"/>
    <col min="2817" max="2817" width="3.85546875" style="99" customWidth="1"/>
    <col min="2818" max="2818" width="12" style="99" customWidth="1"/>
    <col min="2819" max="2819" width="40.42578125" style="99" customWidth="1"/>
    <col min="2820" max="2820" width="5.5703125" style="99" customWidth="1"/>
    <col min="2821" max="2821" width="8.5703125" style="99" customWidth="1"/>
    <col min="2822" max="2822" width="9.85546875" style="99" customWidth="1"/>
    <col min="2823" max="2823" width="13.85546875" style="99" customWidth="1"/>
    <col min="2824" max="3072" width="9.140625" style="99"/>
    <col min="3073" max="3073" width="3.85546875" style="99" customWidth="1"/>
    <col min="3074" max="3074" width="12" style="99" customWidth="1"/>
    <col min="3075" max="3075" width="40.42578125" style="99" customWidth="1"/>
    <col min="3076" max="3076" width="5.5703125" style="99" customWidth="1"/>
    <col min="3077" max="3077" width="8.5703125" style="99" customWidth="1"/>
    <col min="3078" max="3078" width="9.85546875" style="99" customWidth="1"/>
    <col min="3079" max="3079" width="13.85546875" style="99" customWidth="1"/>
    <col min="3080" max="3328" width="9.140625" style="99"/>
    <col min="3329" max="3329" width="3.85546875" style="99" customWidth="1"/>
    <col min="3330" max="3330" width="12" style="99" customWidth="1"/>
    <col min="3331" max="3331" width="40.42578125" style="99" customWidth="1"/>
    <col min="3332" max="3332" width="5.5703125" style="99" customWidth="1"/>
    <col min="3333" max="3333" width="8.5703125" style="99" customWidth="1"/>
    <col min="3334" max="3334" width="9.85546875" style="99" customWidth="1"/>
    <col min="3335" max="3335" width="13.85546875" style="99" customWidth="1"/>
    <col min="3336" max="3584" width="9.140625" style="99"/>
    <col min="3585" max="3585" width="3.85546875" style="99" customWidth="1"/>
    <col min="3586" max="3586" width="12" style="99" customWidth="1"/>
    <col min="3587" max="3587" width="40.42578125" style="99" customWidth="1"/>
    <col min="3588" max="3588" width="5.5703125" style="99" customWidth="1"/>
    <col min="3589" max="3589" width="8.5703125" style="99" customWidth="1"/>
    <col min="3590" max="3590" width="9.85546875" style="99" customWidth="1"/>
    <col min="3591" max="3591" width="13.85546875" style="99" customWidth="1"/>
    <col min="3592" max="3840" width="9.140625" style="99"/>
    <col min="3841" max="3841" width="3.85546875" style="99" customWidth="1"/>
    <col min="3842" max="3842" width="12" style="99" customWidth="1"/>
    <col min="3843" max="3843" width="40.42578125" style="99" customWidth="1"/>
    <col min="3844" max="3844" width="5.5703125" style="99" customWidth="1"/>
    <col min="3845" max="3845" width="8.5703125" style="99" customWidth="1"/>
    <col min="3846" max="3846" width="9.85546875" style="99" customWidth="1"/>
    <col min="3847" max="3847" width="13.85546875" style="99" customWidth="1"/>
    <col min="3848" max="4096" width="9.140625" style="99"/>
    <col min="4097" max="4097" width="3.85546875" style="99" customWidth="1"/>
    <col min="4098" max="4098" width="12" style="99" customWidth="1"/>
    <col min="4099" max="4099" width="40.42578125" style="99" customWidth="1"/>
    <col min="4100" max="4100" width="5.5703125" style="99" customWidth="1"/>
    <col min="4101" max="4101" width="8.5703125" style="99" customWidth="1"/>
    <col min="4102" max="4102" width="9.85546875" style="99" customWidth="1"/>
    <col min="4103" max="4103" width="13.85546875" style="99" customWidth="1"/>
    <col min="4104" max="4352" width="9.140625" style="99"/>
    <col min="4353" max="4353" width="3.85546875" style="99" customWidth="1"/>
    <col min="4354" max="4354" width="12" style="99" customWidth="1"/>
    <col min="4355" max="4355" width="40.42578125" style="99" customWidth="1"/>
    <col min="4356" max="4356" width="5.5703125" style="99" customWidth="1"/>
    <col min="4357" max="4357" width="8.5703125" style="99" customWidth="1"/>
    <col min="4358" max="4358" width="9.85546875" style="99" customWidth="1"/>
    <col min="4359" max="4359" width="13.85546875" style="99" customWidth="1"/>
    <col min="4360" max="4608" width="9.140625" style="99"/>
    <col min="4609" max="4609" width="3.85546875" style="99" customWidth="1"/>
    <col min="4610" max="4610" width="12" style="99" customWidth="1"/>
    <col min="4611" max="4611" width="40.42578125" style="99" customWidth="1"/>
    <col min="4612" max="4612" width="5.5703125" style="99" customWidth="1"/>
    <col min="4613" max="4613" width="8.5703125" style="99" customWidth="1"/>
    <col min="4614" max="4614" width="9.85546875" style="99" customWidth="1"/>
    <col min="4615" max="4615" width="13.85546875" style="99" customWidth="1"/>
    <col min="4616" max="4864" width="9.140625" style="99"/>
    <col min="4865" max="4865" width="3.85546875" style="99" customWidth="1"/>
    <col min="4866" max="4866" width="12" style="99" customWidth="1"/>
    <col min="4867" max="4867" width="40.42578125" style="99" customWidth="1"/>
    <col min="4868" max="4868" width="5.5703125" style="99" customWidth="1"/>
    <col min="4869" max="4869" width="8.5703125" style="99" customWidth="1"/>
    <col min="4870" max="4870" width="9.85546875" style="99" customWidth="1"/>
    <col min="4871" max="4871" width="13.85546875" style="99" customWidth="1"/>
    <col min="4872" max="5120" width="9.140625" style="99"/>
    <col min="5121" max="5121" width="3.85546875" style="99" customWidth="1"/>
    <col min="5122" max="5122" width="12" style="99" customWidth="1"/>
    <col min="5123" max="5123" width="40.42578125" style="99" customWidth="1"/>
    <col min="5124" max="5124" width="5.5703125" style="99" customWidth="1"/>
    <col min="5125" max="5125" width="8.5703125" style="99" customWidth="1"/>
    <col min="5126" max="5126" width="9.85546875" style="99" customWidth="1"/>
    <col min="5127" max="5127" width="13.85546875" style="99" customWidth="1"/>
    <col min="5128" max="5376" width="9.140625" style="99"/>
    <col min="5377" max="5377" width="3.85546875" style="99" customWidth="1"/>
    <col min="5378" max="5378" width="12" style="99" customWidth="1"/>
    <col min="5379" max="5379" width="40.42578125" style="99" customWidth="1"/>
    <col min="5380" max="5380" width="5.5703125" style="99" customWidth="1"/>
    <col min="5381" max="5381" width="8.5703125" style="99" customWidth="1"/>
    <col min="5382" max="5382" width="9.85546875" style="99" customWidth="1"/>
    <col min="5383" max="5383" width="13.85546875" style="99" customWidth="1"/>
    <col min="5384" max="5632" width="9.140625" style="99"/>
    <col min="5633" max="5633" width="3.85546875" style="99" customWidth="1"/>
    <col min="5634" max="5634" width="12" style="99" customWidth="1"/>
    <col min="5635" max="5635" width="40.42578125" style="99" customWidth="1"/>
    <col min="5636" max="5636" width="5.5703125" style="99" customWidth="1"/>
    <col min="5637" max="5637" width="8.5703125" style="99" customWidth="1"/>
    <col min="5638" max="5638" width="9.85546875" style="99" customWidth="1"/>
    <col min="5639" max="5639" width="13.85546875" style="99" customWidth="1"/>
    <col min="5640" max="5888" width="9.140625" style="99"/>
    <col min="5889" max="5889" width="3.85546875" style="99" customWidth="1"/>
    <col min="5890" max="5890" width="12" style="99" customWidth="1"/>
    <col min="5891" max="5891" width="40.42578125" style="99" customWidth="1"/>
    <col min="5892" max="5892" width="5.5703125" style="99" customWidth="1"/>
    <col min="5893" max="5893" width="8.5703125" style="99" customWidth="1"/>
    <col min="5894" max="5894" width="9.85546875" style="99" customWidth="1"/>
    <col min="5895" max="5895" width="13.85546875" style="99" customWidth="1"/>
    <col min="5896" max="6144" width="9.140625" style="99"/>
    <col min="6145" max="6145" width="3.85546875" style="99" customWidth="1"/>
    <col min="6146" max="6146" width="12" style="99" customWidth="1"/>
    <col min="6147" max="6147" width="40.42578125" style="99" customWidth="1"/>
    <col min="6148" max="6148" width="5.5703125" style="99" customWidth="1"/>
    <col min="6149" max="6149" width="8.5703125" style="99" customWidth="1"/>
    <col min="6150" max="6150" width="9.85546875" style="99" customWidth="1"/>
    <col min="6151" max="6151" width="13.85546875" style="99" customWidth="1"/>
    <col min="6152" max="6400" width="9.140625" style="99"/>
    <col min="6401" max="6401" width="3.85546875" style="99" customWidth="1"/>
    <col min="6402" max="6402" width="12" style="99" customWidth="1"/>
    <col min="6403" max="6403" width="40.42578125" style="99" customWidth="1"/>
    <col min="6404" max="6404" width="5.5703125" style="99" customWidth="1"/>
    <col min="6405" max="6405" width="8.5703125" style="99" customWidth="1"/>
    <col min="6406" max="6406" width="9.85546875" style="99" customWidth="1"/>
    <col min="6407" max="6407" width="13.85546875" style="99" customWidth="1"/>
    <col min="6408" max="6656" width="9.140625" style="99"/>
    <col min="6657" max="6657" width="3.85546875" style="99" customWidth="1"/>
    <col min="6658" max="6658" width="12" style="99" customWidth="1"/>
    <col min="6659" max="6659" width="40.42578125" style="99" customWidth="1"/>
    <col min="6660" max="6660" width="5.5703125" style="99" customWidth="1"/>
    <col min="6661" max="6661" width="8.5703125" style="99" customWidth="1"/>
    <col min="6662" max="6662" width="9.85546875" style="99" customWidth="1"/>
    <col min="6663" max="6663" width="13.85546875" style="99" customWidth="1"/>
    <col min="6664" max="6912" width="9.140625" style="99"/>
    <col min="6913" max="6913" width="3.85546875" style="99" customWidth="1"/>
    <col min="6914" max="6914" width="12" style="99" customWidth="1"/>
    <col min="6915" max="6915" width="40.42578125" style="99" customWidth="1"/>
    <col min="6916" max="6916" width="5.5703125" style="99" customWidth="1"/>
    <col min="6917" max="6917" width="8.5703125" style="99" customWidth="1"/>
    <col min="6918" max="6918" width="9.85546875" style="99" customWidth="1"/>
    <col min="6919" max="6919" width="13.85546875" style="99" customWidth="1"/>
    <col min="6920" max="7168" width="9.140625" style="99"/>
    <col min="7169" max="7169" width="3.85546875" style="99" customWidth="1"/>
    <col min="7170" max="7170" width="12" style="99" customWidth="1"/>
    <col min="7171" max="7171" width="40.42578125" style="99" customWidth="1"/>
    <col min="7172" max="7172" width="5.5703125" style="99" customWidth="1"/>
    <col min="7173" max="7173" width="8.5703125" style="99" customWidth="1"/>
    <col min="7174" max="7174" width="9.85546875" style="99" customWidth="1"/>
    <col min="7175" max="7175" width="13.85546875" style="99" customWidth="1"/>
    <col min="7176" max="7424" width="9.140625" style="99"/>
    <col min="7425" max="7425" width="3.85546875" style="99" customWidth="1"/>
    <col min="7426" max="7426" width="12" style="99" customWidth="1"/>
    <col min="7427" max="7427" width="40.42578125" style="99" customWidth="1"/>
    <col min="7428" max="7428" width="5.5703125" style="99" customWidth="1"/>
    <col min="7429" max="7429" width="8.5703125" style="99" customWidth="1"/>
    <col min="7430" max="7430" width="9.85546875" style="99" customWidth="1"/>
    <col min="7431" max="7431" width="13.85546875" style="99" customWidth="1"/>
    <col min="7432" max="7680" width="9.140625" style="99"/>
    <col min="7681" max="7681" width="3.85546875" style="99" customWidth="1"/>
    <col min="7682" max="7682" width="12" style="99" customWidth="1"/>
    <col min="7683" max="7683" width="40.42578125" style="99" customWidth="1"/>
    <col min="7684" max="7684" width="5.5703125" style="99" customWidth="1"/>
    <col min="7685" max="7685" width="8.5703125" style="99" customWidth="1"/>
    <col min="7686" max="7686" width="9.85546875" style="99" customWidth="1"/>
    <col min="7687" max="7687" width="13.85546875" style="99" customWidth="1"/>
    <col min="7688" max="7936" width="9.140625" style="99"/>
    <col min="7937" max="7937" width="3.85546875" style="99" customWidth="1"/>
    <col min="7938" max="7938" width="12" style="99" customWidth="1"/>
    <col min="7939" max="7939" width="40.42578125" style="99" customWidth="1"/>
    <col min="7940" max="7940" width="5.5703125" style="99" customWidth="1"/>
    <col min="7941" max="7941" width="8.5703125" style="99" customWidth="1"/>
    <col min="7942" max="7942" width="9.85546875" style="99" customWidth="1"/>
    <col min="7943" max="7943" width="13.85546875" style="99" customWidth="1"/>
    <col min="7944" max="8192" width="9.140625" style="99"/>
    <col min="8193" max="8193" width="3.85546875" style="99" customWidth="1"/>
    <col min="8194" max="8194" width="12" style="99" customWidth="1"/>
    <col min="8195" max="8195" width="40.42578125" style="99" customWidth="1"/>
    <col min="8196" max="8196" width="5.5703125" style="99" customWidth="1"/>
    <col min="8197" max="8197" width="8.5703125" style="99" customWidth="1"/>
    <col min="8198" max="8198" width="9.85546875" style="99" customWidth="1"/>
    <col min="8199" max="8199" width="13.85546875" style="99" customWidth="1"/>
    <col min="8200" max="8448" width="9.140625" style="99"/>
    <col min="8449" max="8449" width="3.85546875" style="99" customWidth="1"/>
    <col min="8450" max="8450" width="12" style="99" customWidth="1"/>
    <col min="8451" max="8451" width="40.42578125" style="99" customWidth="1"/>
    <col min="8452" max="8452" width="5.5703125" style="99" customWidth="1"/>
    <col min="8453" max="8453" width="8.5703125" style="99" customWidth="1"/>
    <col min="8454" max="8454" width="9.85546875" style="99" customWidth="1"/>
    <col min="8455" max="8455" width="13.85546875" style="99" customWidth="1"/>
    <col min="8456" max="8704" width="9.140625" style="99"/>
    <col min="8705" max="8705" width="3.85546875" style="99" customWidth="1"/>
    <col min="8706" max="8706" width="12" style="99" customWidth="1"/>
    <col min="8707" max="8707" width="40.42578125" style="99" customWidth="1"/>
    <col min="8708" max="8708" width="5.5703125" style="99" customWidth="1"/>
    <col min="8709" max="8709" width="8.5703125" style="99" customWidth="1"/>
    <col min="8710" max="8710" width="9.85546875" style="99" customWidth="1"/>
    <col min="8711" max="8711" width="13.85546875" style="99" customWidth="1"/>
    <col min="8712" max="8960" width="9.140625" style="99"/>
    <col min="8961" max="8961" width="3.85546875" style="99" customWidth="1"/>
    <col min="8962" max="8962" width="12" style="99" customWidth="1"/>
    <col min="8963" max="8963" width="40.42578125" style="99" customWidth="1"/>
    <col min="8964" max="8964" width="5.5703125" style="99" customWidth="1"/>
    <col min="8965" max="8965" width="8.5703125" style="99" customWidth="1"/>
    <col min="8966" max="8966" width="9.85546875" style="99" customWidth="1"/>
    <col min="8967" max="8967" width="13.85546875" style="99" customWidth="1"/>
    <col min="8968" max="9216" width="9.140625" style="99"/>
    <col min="9217" max="9217" width="3.85546875" style="99" customWidth="1"/>
    <col min="9218" max="9218" width="12" style="99" customWidth="1"/>
    <col min="9219" max="9219" width="40.42578125" style="99" customWidth="1"/>
    <col min="9220" max="9220" width="5.5703125" style="99" customWidth="1"/>
    <col min="9221" max="9221" width="8.5703125" style="99" customWidth="1"/>
    <col min="9222" max="9222" width="9.85546875" style="99" customWidth="1"/>
    <col min="9223" max="9223" width="13.85546875" style="99" customWidth="1"/>
    <col min="9224" max="9472" width="9.140625" style="99"/>
    <col min="9473" max="9473" width="3.85546875" style="99" customWidth="1"/>
    <col min="9474" max="9474" width="12" style="99" customWidth="1"/>
    <col min="9475" max="9475" width="40.42578125" style="99" customWidth="1"/>
    <col min="9476" max="9476" width="5.5703125" style="99" customWidth="1"/>
    <col min="9477" max="9477" width="8.5703125" style="99" customWidth="1"/>
    <col min="9478" max="9478" width="9.85546875" style="99" customWidth="1"/>
    <col min="9479" max="9479" width="13.85546875" style="99" customWidth="1"/>
    <col min="9480" max="9728" width="9.140625" style="99"/>
    <col min="9729" max="9729" width="3.85546875" style="99" customWidth="1"/>
    <col min="9730" max="9730" width="12" style="99" customWidth="1"/>
    <col min="9731" max="9731" width="40.42578125" style="99" customWidth="1"/>
    <col min="9732" max="9732" width="5.5703125" style="99" customWidth="1"/>
    <col min="9733" max="9733" width="8.5703125" style="99" customWidth="1"/>
    <col min="9734" max="9734" width="9.85546875" style="99" customWidth="1"/>
    <col min="9735" max="9735" width="13.85546875" style="99" customWidth="1"/>
    <col min="9736" max="9984" width="9.140625" style="99"/>
    <col min="9985" max="9985" width="3.85546875" style="99" customWidth="1"/>
    <col min="9986" max="9986" width="12" style="99" customWidth="1"/>
    <col min="9987" max="9987" width="40.42578125" style="99" customWidth="1"/>
    <col min="9988" max="9988" width="5.5703125" style="99" customWidth="1"/>
    <col min="9989" max="9989" width="8.5703125" style="99" customWidth="1"/>
    <col min="9990" max="9990" width="9.85546875" style="99" customWidth="1"/>
    <col min="9991" max="9991" width="13.85546875" style="99" customWidth="1"/>
    <col min="9992" max="10240" width="9.140625" style="99"/>
    <col min="10241" max="10241" width="3.85546875" style="99" customWidth="1"/>
    <col min="10242" max="10242" width="12" style="99" customWidth="1"/>
    <col min="10243" max="10243" width="40.42578125" style="99" customWidth="1"/>
    <col min="10244" max="10244" width="5.5703125" style="99" customWidth="1"/>
    <col min="10245" max="10245" width="8.5703125" style="99" customWidth="1"/>
    <col min="10246" max="10246" width="9.85546875" style="99" customWidth="1"/>
    <col min="10247" max="10247" width="13.85546875" style="99" customWidth="1"/>
    <col min="10248" max="10496" width="9.140625" style="99"/>
    <col min="10497" max="10497" width="3.85546875" style="99" customWidth="1"/>
    <col min="10498" max="10498" width="12" style="99" customWidth="1"/>
    <col min="10499" max="10499" width="40.42578125" style="99" customWidth="1"/>
    <col min="10500" max="10500" width="5.5703125" style="99" customWidth="1"/>
    <col min="10501" max="10501" width="8.5703125" style="99" customWidth="1"/>
    <col min="10502" max="10502" width="9.85546875" style="99" customWidth="1"/>
    <col min="10503" max="10503" width="13.85546875" style="99" customWidth="1"/>
    <col min="10504" max="10752" width="9.140625" style="99"/>
    <col min="10753" max="10753" width="3.85546875" style="99" customWidth="1"/>
    <col min="10754" max="10754" width="12" style="99" customWidth="1"/>
    <col min="10755" max="10755" width="40.42578125" style="99" customWidth="1"/>
    <col min="10756" max="10756" width="5.5703125" style="99" customWidth="1"/>
    <col min="10757" max="10757" width="8.5703125" style="99" customWidth="1"/>
    <col min="10758" max="10758" width="9.85546875" style="99" customWidth="1"/>
    <col min="10759" max="10759" width="13.85546875" style="99" customWidth="1"/>
    <col min="10760" max="11008" width="9.140625" style="99"/>
    <col min="11009" max="11009" width="3.85546875" style="99" customWidth="1"/>
    <col min="11010" max="11010" width="12" style="99" customWidth="1"/>
    <col min="11011" max="11011" width="40.42578125" style="99" customWidth="1"/>
    <col min="11012" max="11012" width="5.5703125" style="99" customWidth="1"/>
    <col min="11013" max="11013" width="8.5703125" style="99" customWidth="1"/>
    <col min="11014" max="11014" width="9.85546875" style="99" customWidth="1"/>
    <col min="11015" max="11015" width="13.85546875" style="99" customWidth="1"/>
    <col min="11016" max="11264" width="9.140625" style="99"/>
    <col min="11265" max="11265" width="3.85546875" style="99" customWidth="1"/>
    <col min="11266" max="11266" width="12" style="99" customWidth="1"/>
    <col min="11267" max="11267" width="40.42578125" style="99" customWidth="1"/>
    <col min="11268" max="11268" width="5.5703125" style="99" customWidth="1"/>
    <col min="11269" max="11269" width="8.5703125" style="99" customWidth="1"/>
    <col min="11270" max="11270" width="9.85546875" style="99" customWidth="1"/>
    <col min="11271" max="11271" width="13.85546875" style="99" customWidth="1"/>
    <col min="11272" max="11520" width="9.140625" style="99"/>
    <col min="11521" max="11521" width="3.85546875" style="99" customWidth="1"/>
    <col min="11522" max="11522" width="12" style="99" customWidth="1"/>
    <col min="11523" max="11523" width="40.42578125" style="99" customWidth="1"/>
    <col min="11524" max="11524" width="5.5703125" style="99" customWidth="1"/>
    <col min="11525" max="11525" width="8.5703125" style="99" customWidth="1"/>
    <col min="11526" max="11526" width="9.85546875" style="99" customWidth="1"/>
    <col min="11527" max="11527" width="13.85546875" style="99" customWidth="1"/>
    <col min="11528" max="11776" width="9.140625" style="99"/>
    <col min="11777" max="11777" width="3.85546875" style="99" customWidth="1"/>
    <col min="11778" max="11778" width="12" style="99" customWidth="1"/>
    <col min="11779" max="11779" width="40.42578125" style="99" customWidth="1"/>
    <col min="11780" max="11780" width="5.5703125" style="99" customWidth="1"/>
    <col min="11781" max="11781" width="8.5703125" style="99" customWidth="1"/>
    <col min="11782" max="11782" width="9.85546875" style="99" customWidth="1"/>
    <col min="11783" max="11783" width="13.85546875" style="99" customWidth="1"/>
    <col min="11784" max="12032" width="9.140625" style="99"/>
    <col min="12033" max="12033" width="3.85546875" style="99" customWidth="1"/>
    <col min="12034" max="12034" width="12" style="99" customWidth="1"/>
    <col min="12035" max="12035" width="40.42578125" style="99" customWidth="1"/>
    <col min="12036" max="12036" width="5.5703125" style="99" customWidth="1"/>
    <col min="12037" max="12037" width="8.5703125" style="99" customWidth="1"/>
    <col min="12038" max="12038" width="9.85546875" style="99" customWidth="1"/>
    <col min="12039" max="12039" width="13.85546875" style="99" customWidth="1"/>
    <col min="12040" max="12288" width="9.140625" style="99"/>
    <col min="12289" max="12289" width="3.85546875" style="99" customWidth="1"/>
    <col min="12290" max="12290" width="12" style="99" customWidth="1"/>
    <col min="12291" max="12291" width="40.42578125" style="99" customWidth="1"/>
    <col min="12292" max="12292" width="5.5703125" style="99" customWidth="1"/>
    <col min="12293" max="12293" width="8.5703125" style="99" customWidth="1"/>
    <col min="12294" max="12294" width="9.85546875" style="99" customWidth="1"/>
    <col min="12295" max="12295" width="13.85546875" style="99" customWidth="1"/>
    <col min="12296" max="12544" width="9.140625" style="99"/>
    <col min="12545" max="12545" width="3.85546875" style="99" customWidth="1"/>
    <col min="12546" max="12546" width="12" style="99" customWidth="1"/>
    <col min="12547" max="12547" width="40.42578125" style="99" customWidth="1"/>
    <col min="12548" max="12548" width="5.5703125" style="99" customWidth="1"/>
    <col min="12549" max="12549" width="8.5703125" style="99" customWidth="1"/>
    <col min="12550" max="12550" width="9.85546875" style="99" customWidth="1"/>
    <col min="12551" max="12551" width="13.85546875" style="99" customWidth="1"/>
    <col min="12552" max="12800" width="9.140625" style="99"/>
    <col min="12801" max="12801" width="3.85546875" style="99" customWidth="1"/>
    <col min="12802" max="12802" width="12" style="99" customWidth="1"/>
    <col min="12803" max="12803" width="40.42578125" style="99" customWidth="1"/>
    <col min="12804" max="12804" width="5.5703125" style="99" customWidth="1"/>
    <col min="12805" max="12805" width="8.5703125" style="99" customWidth="1"/>
    <col min="12806" max="12806" width="9.85546875" style="99" customWidth="1"/>
    <col min="12807" max="12807" width="13.85546875" style="99" customWidth="1"/>
    <col min="12808" max="13056" width="9.140625" style="99"/>
    <col min="13057" max="13057" width="3.85546875" style="99" customWidth="1"/>
    <col min="13058" max="13058" width="12" style="99" customWidth="1"/>
    <col min="13059" max="13059" width="40.42578125" style="99" customWidth="1"/>
    <col min="13060" max="13060" width="5.5703125" style="99" customWidth="1"/>
    <col min="13061" max="13061" width="8.5703125" style="99" customWidth="1"/>
    <col min="13062" max="13062" width="9.85546875" style="99" customWidth="1"/>
    <col min="13063" max="13063" width="13.85546875" style="99" customWidth="1"/>
    <col min="13064" max="13312" width="9.140625" style="99"/>
    <col min="13313" max="13313" width="3.85546875" style="99" customWidth="1"/>
    <col min="13314" max="13314" width="12" style="99" customWidth="1"/>
    <col min="13315" max="13315" width="40.42578125" style="99" customWidth="1"/>
    <col min="13316" max="13316" width="5.5703125" style="99" customWidth="1"/>
    <col min="13317" max="13317" width="8.5703125" style="99" customWidth="1"/>
    <col min="13318" max="13318" width="9.85546875" style="99" customWidth="1"/>
    <col min="13319" max="13319" width="13.85546875" style="99" customWidth="1"/>
    <col min="13320" max="13568" width="9.140625" style="99"/>
    <col min="13569" max="13569" width="3.85546875" style="99" customWidth="1"/>
    <col min="13570" max="13570" width="12" style="99" customWidth="1"/>
    <col min="13571" max="13571" width="40.42578125" style="99" customWidth="1"/>
    <col min="13572" max="13572" width="5.5703125" style="99" customWidth="1"/>
    <col min="13573" max="13573" width="8.5703125" style="99" customWidth="1"/>
    <col min="13574" max="13574" width="9.85546875" style="99" customWidth="1"/>
    <col min="13575" max="13575" width="13.85546875" style="99" customWidth="1"/>
    <col min="13576" max="13824" width="9.140625" style="99"/>
    <col min="13825" max="13825" width="3.85546875" style="99" customWidth="1"/>
    <col min="13826" max="13826" width="12" style="99" customWidth="1"/>
    <col min="13827" max="13827" width="40.42578125" style="99" customWidth="1"/>
    <col min="13828" max="13828" width="5.5703125" style="99" customWidth="1"/>
    <col min="13829" max="13829" width="8.5703125" style="99" customWidth="1"/>
    <col min="13830" max="13830" width="9.85546875" style="99" customWidth="1"/>
    <col min="13831" max="13831" width="13.85546875" style="99" customWidth="1"/>
    <col min="13832" max="14080" width="9.140625" style="99"/>
    <col min="14081" max="14081" width="3.85546875" style="99" customWidth="1"/>
    <col min="14082" max="14082" width="12" style="99" customWidth="1"/>
    <col min="14083" max="14083" width="40.42578125" style="99" customWidth="1"/>
    <col min="14084" max="14084" width="5.5703125" style="99" customWidth="1"/>
    <col min="14085" max="14085" width="8.5703125" style="99" customWidth="1"/>
    <col min="14086" max="14086" width="9.85546875" style="99" customWidth="1"/>
    <col min="14087" max="14087" width="13.85546875" style="99" customWidth="1"/>
    <col min="14088" max="14336" width="9.140625" style="99"/>
    <col min="14337" max="14337" width="3.85546875" style="99" customWidth="1"/>
    <col min="14338" max="14338" width="12" style="99" customWidth="1"/>
    <col min="14339" max="14339" width="40.42578125" style="99" customWidth="1"/>
    <col min="14340" max="14340" width="5.5703125" style="99" customWidth="1"/>
    <col min="14341" max="14341" width="8.5703125" style="99" customWidth="1"/>
    <col min="14342" max="14342" width="9.85546875" style="99" customWidth="1"/>
    <col min="14343" max="14343" width="13.85546875" style="99" customWidth="1"/>
    <col min="14344" max="14592" width="9.140625" style="99"/>
    <col min="14593" max="14593" width="3.85546875" style="99" customWidth="1"/>
    <col min="14594" max="14594" width="12" style="99" customWidth="1"/>
    <col min="14595" max="14595" width="40.42578125" style="99" customWidth="1"/>
    <col min="14596" max="14596" width="5.5703125" style="99" customWidth="1"/>
    <col min="14597" max="14597" width="8.5703125" style="99" customWidth="1"/>
    <col min="14598" max="14598" width="9.85546875" style="99" customWidth="1"/>
    <col min="14599" max="14599" width="13.85546875" style="99" customWidth="1"/>
    <col min="14600" max="14848" width="9.140625" style="99"/>
    <col min="14849" max="14849" width="3.85546875" style="99" customWidth="1"/>
    <col min="14850" max="14850" width="12" style="99" customWidth="1"/>
    <col min="14851" max="14851" width="40.42578125" style="99" customWidth="1"/>
    <col min="14852" max="14852" width="5.5703125" style="99" customWidth="1"/>
    <col min="14853" max="14853" width="8.5703125" style="99" customWidth="1"/>
    <col min="14854" max="14854" width="9.85546875" style="99" customWidth="1"/>
    <col min="14855" max="14855" width="13.85546875" style="99" customWidth="1"/>
    <col min="14856" max="15104" width="9.140625" style="99"/>
    <col min="15105" max="15105" width="3.85546875" style="99" customWidth="1"/>
    <col min="15106" max="15106" width="12" style="99" customWidth="1"/>
    <col min="15107" max="15107" width="40.42578125" style="99" customWidth="1"/>
    <col min="15108" max="15108" width="5.5703125" style="99" customWidth="1"/>
    <col min="15109" max="15109" width="8.5703125" style="99" customWidth="1"/>
    <col min="15110" max="15110" width="9.85546875" style="99" customWidth="1"/>
    <col min="15111" max="15111" width="13.85546875" style="99" customWidth="1"/>
    <col min="15112" max="15360" width="9.140625" style="99"/>
    <col min="15361" max="15361" width="3.85546875" style="99" customWidth="1"/>
    <col min="15362" max="15362" width="12" style="99" customWidth="1"/>
    <col min="15363" max="15363" width="40.42578125" style="99" customWidth="1"/>
    <col min="15364" max="15364" width="5.5703125" style="99" customWidth="1"/>
    <col min="15365" max="15365" width="8.5703125" style="99" customWidth="1"/>
    <col min="15366" max="15366" width="9.85546875" style="99" customWidth="1"/>
    <col min="15367" max="15367" width="13.85546875" style="99" customWidth="1"/>
    <col min="15368" max="15616" width="9.140625" style="99"/>
    <col min="15617" max="15617" width="3.85546875" style="99" customWidth="1"/>
    <col min="15618" max="15618" width="12" style="99" customWidth="1"/>
    <col min="15619" max="15619" width="40.42578125" style="99" customWidth="1"/>
    <col min="15620" max="15620" width="5.5703125" style="99" customWidth="1"/>
    <col min="15621" max="15621" width="8.5703125" style="99" customWidth="1"/>
    <col min="15622" max="15622" width="9.85546875" style="99" customWidth="1"/>
    <col min="15623" max="15623" width="13.85546875" style="99" customWidth="1"/>
    <col min="15624" max="15872" width="9.140625" style="99"/>
    <col min="15873" max="15873" width="3.85546875" style="99" customWidth="1"/>
    <col min="15874" max="15874" width="12" style="99" customWidth="1"/>
    <col min="15875" max="15875" width="40.42578125" style="99" customWidth="1"/>
    <col min="15876" max="15876" width="5.5703125" style="99" customWidth="1"/>
    <col min="15877" max="15877" width="8.5703125" style="99" customWidth="1"/>
    <col min="15878" max="15878" width="9.85546875" style="99" customWidth="1"/>
    <col min="15879" max="15879" width="13.85546875" style="99" customWidth="1"/>
    <col min="15880" max="16128" width="9.140625" style="99"/>
    <col min="16129" max="16129" width="3.85546875" style="99" customWidth="1"/>
    <col min="16130" max="16130" width="12" style="99" customWidth="1"/>
    <col min="16131" max="16131" width="40.42578125" style="99" customWidth="1"/>
    <col min="16132" max="16132" width="5.5703125" style="99" customWidth="1"/>
    <col min="16133" max="16133" width="8.5703125" style="99" customWidth="1"/>
    <col min="16134" max="16134" width="9.85546875" style="99" customWidth="1"/>
    <col min="16135" max="16135" width="13.85546875" style="99" customWidth="1"/>
    <col min="16136" max="16384" width="9.140625" style="99"/>
  </cols>
  <sheetData>
    <row r="1" spans="1:104" ht="15.75" x14ac:dyDescent="0.25">
      <c r="A1" s="166" t="s">
        <v>57</v>
      </c>
      <c r="B1" s="166"/>
      <c r="C1" s="166"/>
      <c r="D1" s="166"/>
      <c r="E1" s="166"/>
      <c r="F1" s="166"/>
      <c r="G1" s="166"/>
    </row>
    <row r="2" spans="1:104" ht="13.5" thickBot="1" x14ac:dyDescent="0.25">
      <c r="B2" s="100"/>
      <c r="C2" s="101"/>
      <c r="D2" s="101"/>
      <c r="E2" s="102"/>
      <c r="F2" s="101"/>
      <c r="G2" s="101"/>
    </row>
    <row r="3" spans="1:104" ht="13.5" thickTop="1" x14ac:dyDescent="0.2">
      <c r="A3" s="158" t="s">
        <v>5</v>
      </c>
      <c r="B3" s="159"/>
      <c r="C3" s="61" t="str">
        <f>CONCATENATE(cislostavby," ",nazevstavby)</f>
        <v xml:space="preserve"> Oprava interiéru ČŠI - ústředí</v>
      </c>
      <c r="D3" s="62"/>
      <c r="E3" s="103"/>
      <c r="F3" s="104">
        <f>Rekapitulace!H1</f>
        <v>0</v>
      </c>
      <c r="G3" s="105"/>
    </row>
    <row r="4" spans="1:104" ht="13.5" thickBot="1" x14ac:dyDescent="0.25">
      <c r="A4" s="167" t="s">
        <v>1</v>
      </c>
      <c r="B4" s="161"/>
      <c r="C4" s="66" t="str">
        <f>CONCATENATE(cisloobjektu," ",nazevobjektu)</f>
        <v xml:space="preserve"> ČŠI, ústředí - 3. patro (OHS, OFŘ)</v>
      </c>
      <c r="D4" s="67"/>
      <c r="E4" s="168"/>
      <c r="F4" s="168"/>
      <c r="G4" s="169"/>
    </row>
    <row r="5" spans="1:104" ht="13.5" thickTop="1" x14ac:dyDescent="0.2">
      <c r="A5" s="106"/>
    </row>
    <row r="6" spans="1:104" x14ac:dyDescent="0.2">
      <c r="A6" s="108" t="s">
        <v>58</v>
      </c>
      <c r="B6" s="109" t="s">
        <v>59</v>
      </c>
      <c r="C6" s="109" t="s">
        <v>60</v>
      </c>
      <c r="D6" s="109" t="s">
        <v>61</v>
      </c>
      <c r="E6" s="109" t="s">
        <v>62</v>
      </c>
      <c r="F6" s="109" t="s">
        <v>63</v>
      </c>
      <c r="G6" s="110" t="s">
        <v>64</v>
      </c>
    </row>
    <row r="7" spans="1:104" x14ac:dyDescent="0.2">
      <c r="A7" s="111" t="s">
        <v>65</v>
      </c>
      <c r="B7" s="112" t="s">
        <v>70</v>
      </c>
      <c r="C7" s="113" t="s">
        <v>71</v>
      </c>
      <c r="D7" s="114"/>
      <c r="E7" s="115"/>
      <c r="F7" s="115"/>
      <c r="G7" s="116"/>
      <c r="O7" s="117">
        <v>1</v>
      </c>
    </row>
    <row r="8" spans="1:104" x14ac:dyDescent="0.2">
      <c r="A8" s="118">
        <v>1</v>
      </c>
      <c r="B8" s="119" t="s">
        <v>72</v>
      </c>
      <c r="C8" s="120" t="s">
        <v>73</v>
      </c>
      <c r="D8" s="121" t="s">
        <v>74</v>
      </c>
      <c r="E8" s="122">
        <v>236</v>
      </c>
      <c r="F8" s="135"/>
      <c r="G8" s="123">
        <f>ROUND(E8*F8,2)</f>
        <v>0</v>
      </c>
      <c r="O8" s="117">
        <v>2</v>
      </c>
      <c r="AA8" s="99">
        <v>12</v>
      </c>
      <c r="AB8" s="99">
        <v>0</v>
      </c>
      <c r="AC8" s="99">
        <v>1</v>
      </c>
      <c r="AZ8" s="99">
        <v>2</v>
      </c>
      <c r="BA8" s="99">
        <f t="shared" ref="BA8:BA19" si="0">IF(AZ8=1,G8,0)</f>
        <v>0</v>
      </c>
      <c r="BB8" s="99">
        <f t="shared" ref="BB8:BB19" si="1">IF(AZ8=2,G8,0)</f>
        <v>0</v>
      </c>
      <c r="BC8" s="99">
        <f t="shared" ref="BC8:BC19" si="2">IF(AZ8=3,G8,0)</f>
        <v>0</v>
      </c>
      <c r="BD8" s="99">
        <f t="shared" ref="BD8:BD19" si="3">IF(AZ8=4,G8,0)</f>
        <v>0</v>
      </c>
      <c r="BE8" s="99">
        <f t="shared" ref="BE8:BE19" si="4">IF(AZ8=5,G8,0)</f>
        <v>0</v>
      </c>
      <c r="CZ8" s="99">
        <v>0</v>
      </c>
    </row>
    <row r="9" spans="1:104" x14ac:dyDescent="0.2">
      <c r="A9" s="118">
        <v>2</v>
      </c>
      <c r="B9" s="119" t="s">
        <v>75</v>
      </c>
      <c r="C9" s="120" t="s">
        <v>76</v>
      </c>
      <c r="D9" s="121" t="s">
        <v>77</v>
      </c>
      <c r="E9" s="122">
        <v>236</v>
      </c>
      <c r="F9" s="135"/>
      <c r="G9" s="123">
        <f t="shared" ref="G9:G19" si="5">ROUND(E9*F9,2)</f>
        <v>0</v>
      </c>
      <c r="O9" s="117">
        <v>2</v>
      </c>
      <c r="AA9" s="99">
        <v>12</v>
      </c>
      <c r="AB9" s="99">
        <v>0</v>
      </c>
      <c r="AC9" s="99">
        <v>2</v>
      </c>
      <c r="AZ9" s="99">
        <v>2</v>
      </c>
      <c r="BA9" s="99">
        <f t="shared" si="0"/>
        <v>0</v>
      </c>
      <c r="BB9" s="99">
        <f t="shared" si="1"/>
        <v>0</v>
      </c>
      <c r="BC9" s="99">
        <f t="shared" si="2"/>
        <v>0</v>
      </c>
      <c r="BD9" s="99">
        <f t="shared" si="3"/>
        <v>0</v>
      </c>
      <c r="BE9" s="99">
        <f t="shared" si="4"/>
        <v>0</v>
      </c>
      <c r="CZ9" s="99">
        <v>0</v>
      </c>
    </row>
    <row r="10" spans="1:104" x14ac:dyDescent="0.2">
      <c r="A10" s="118">
        <v>3</v>
      </c>
      <c r="B10" s="119" t="s">
        <v>78</v>
      </c>
      <c r="C10" s="120" t="s">
        <v>79</v>
      </c>
      <c r="D10" s="121" t="s">
        <v>66</v>
      </c>
      <c r="E10" s="122">
        <v>14</v>
      </c>
      <c r="F10" s="135"/>
      <c r="G10" s="123">
        <f t="shared" si="5"/>
        <v>0</v>
      </c>
      <c r="O10" s="117">
        <v>2</v>
      </c>
      <c r="AA10" s="99">
        <v>12</v>
      </c>
      <c r="AB10" s="99">
        <v>0</v>
      </c>
      <c r="AC10" s="99">
        <v>3</v>
      </c>
      <c r="AZ10" s="99">
        <v>2</v>
      </c>
      <c r="BA10" s="99">
        <f t="shared" si="0"/>
        <v>0</v>
      </c>
      <c r="BB10" s="99">
        <f t="shared" si="1"/>
        <v>0</v>
      </c>
      <c r="BC10" s="99">
        <f t="shared" si="2"/>
        <v>0</v>
      </c>
      <c r="BD10" s="99">
        <f t="shared" si="3"/>
        <v>0</v>
      </c>
      <c r="BE10" s="99">
        <f t="shared" si="4"/>
        <v>0</v>
      </c>
      <c r="CZ10" s="99">
        <v>0</v>
      </c>
    </row>
    <row r="11" spans="1:104" ht="22.5" x14ac:dyDescent="0.2">
      <c r="A11" s="118">
        <v>4</v>
      </c>
      <c r="B11" s="119" t="s">
        <v>80</v>
      </c>
      <c r="C11" s="120" t="s">
        <v>132</v>
      </c>
      <c r="D11" s="121" t="s">
        <v>77</v>
      </c>
      <c r="E11" s="122">
        <v>147.1</v>
      </c>
      <c r="F11" s="135"/>
      <c r="G11" s="123">
        <f t="shared" si="5"/>
        <v>0</v>
      </c>
      <c r="O11" s="117">
        <v>2</v>
      </c>
      <c r="AA11" s="99">
        <v>12</v>
      </c>
      <c r="AB11" s="99">
        <v>0</v>
      </c>
      <c r="AC11" s="99">
        <v>4</v>
      </c>
      <c r="AZ11" s="99">
        <v>2</v>
      </c>
      <c r="BA11" s="99">
        <f t="shared" si="0"/>
        <v>0</v>
      </c>
      <c r="BB11" s="99">
        <f t="shared" si="1"/>
        <v>0</v>
      </c>
      <c r="BC11" s="99">
        <f t="shared" si="2"/>
        <v>0</v>
      </c>
      <c r="BD11" s="99">
        <f t="shared" si="3"/>
        <v>0</v>
      </c>
      <c r="BE11" s="99">
        <f t="shared" si="4"/>
        <v>0</v>
      </c>
      <c r="CZ11" s="99">
        <v>3.4000000000000002E-4</v>
      </c>
    </row>
    <row r="12" spans="1:104" x14ac:dyDescent="0.2">
      <c r="A12" s="118">
        <v>5</v>
      </c>
      <c r="B12" s="119" t="s">
        <v>81</v>
      </c>
      <c r="C12" s="120" t="s">
        <v>82</v>
      </c>
      <c r="D12" s="121" t="s">
        <v>83</v>
      </c>
      <c r="E12" s="122">
        <v>1</v>
      </c>
      <c r="F12" s="135"/>
      <c r="G12" s="123">
        <f t="shared" si="5"/>
        <v>0</v>
      </c>
      <c r="O12" s="117">
        <v>2</v>
      </c>
      <c r="AA12" s="99">
        <v>12</v>
      </c>
      <c r="AB12" s="99">
        <v>0</v>
      </c>
      <c r="AC12" s="99">
        <v>5</v>
      </c>
      <c r="AZ12" s="99">
        <v>2</v>
      </c>
      <c r="BA12" s="99">
        <f t="shared" si="0"/>
        <v>0</v>
      </c>
      <c r="BB12" s="99">
        <f t="shared" si="1"/>
        <v>0</v>
      </c>
      <c r="BC12" s="99">
        <f t="shared" si="2"/>
        <v>0</v>
      </c>
      <c r="BD12" s="99">
        <f t="shared" si="3"/>
        <v>0</v>
      </c>
      <c r="BE12" s="99">
        <f t="shared" si="4"/>
        <v>0</v>
      </c>
      <c r="CZ12" s="99">
        <v>1.8000000000000001E-4</v>
      </c>
    </row>
    <row r="13" spans="1:104" x14ac:dyDescent="0.2">
      <c r="A13" s="118">
        <v>6</v>
      </c>
      <c r="B13" s="119" t="s">
        <v>84</v>
      </c>
      <c r="C13" s="120" t="s">
        <v>133</v>
      </c>
      <c r="D13" s="121" t="s">
        <v>74</v>
      </c>
      <c r="E13" s="122">
        <v>196</v>
      </c>
      <c r="F13" s="135"/>
      <c r="G13" s="123">
        <f t="shared" si="5"/>
        <v>0</v>
      </c>
      <c r="O13" s="117">
        <v>2</v>
      </c>
      <c r="AA13" s="99">
        <v>12</v>
      </c>
      <c r="AB13" s="99">
        <v>0</v>
      </c>
      <c r="AC13" s="99">
        <v>6</v>
      </c>
      <c r="AZ13" s="99">
        <v>2</v>
      </c>
      <c r="BA13" s="99">
        <f t="shared" si="0"/>
        <v>0</v>
      </c>
      <c r="BB13" s="99">
        <f t="shared" si="1"/>
        <v>0</v>
      </c>
      <c r="BC13" s="99">
        <f t="shared" si="2"/>
        <v>0</v>
      </c>
      <c r="BD13" s="99">
        <f t="shared" si="3"/>
        <v>0</v>
      </c>
      <c r="BE13" s="99">
        <f t="shared" si="4"/>
        <v>0</v>
      </c>
      <c r="CZ13" s="99">
        <v>7.0000000000000001E-3</v>
      </c>
    </row>
    <row r="14" spans="1:104" ht="22.5" x14ac:dyDescent="0.2">
      <c r="A14" s="118">
        <v>7</v>
      </c>
      <c r="B14" s="119" t="s">
        <v>85</v>
      </c>
      <c r="C14" s="120" t="s">
        <v>86</v>
      </c>
      <c r="D14" s="121" t="s">
        <v>74</v>
      </c>
      <c r="E14" s="122">
        <v>196</v>
      </c>
      <c r="F14" s="135"/>
      <c r="G14" s="123">
        <f t="shared" si="5"/>
        <v>0</v>
      </c>
      <c r="O14" s="117">
        <v>2</v>
      </c>
      <c r="AA14" s="99">
        <v>12</v>
      </c>
      <c r="AB14" s="99">
        <v>0</v>
      </c>
      <c r="AC14" s="99">
        <v>7</v>
      </c>
      <c r="AZ14" s="99">
        <v>2</v>
      </c>
      <c r="BA14" s="99">
        <f t="shared" si="0"/>
        <v>0</v>
      </c>
      <c r="BB14" s="99">
        <f t="shared" si="1"/>
        <v>0</v>
      </c>
      <c r="BC14" s="99">
        <f t="shared" si="2"/>
        <v>0</v>
      </c>
      <c r="BD14" s="99">
        <f t="shared" si="3"/>
        <v>0</v>
      </c>
      <c r="BE14" s="99">
        <f t="shared" si="4"/>
        <v>0</v>
      </c>
      <c r="CZ14" s="99">
        <v>0</v>
      </c>
    </row>
    <row r="15" spans="1:104" ht="22.5" x14ac:dyDescent="0.2">
      <c r="A15" s="118">
        <v>8</v>
      </c>
      <c r="B15" s="119" t="s">
        <v>87</v>
      </c>
      <c r="C15" s="120" t="s">
        <v>134</v>
      </c>
      <c r="D15" s="121" t="s">
        <v>74</v>
      </c>
      <c r="E15" s="122">
        <v>216</v>
      </c>
      <c r="F15" s="135"/>
      <c r="G15" s="123">
        <f t="shared" si="5"/>
        <v>0</v>
      </c>
      <c r="O15" s="117">
        <v>2</v>
      </c>
      <c r="AA15" s="99">
        <v>12</v>
      </c>
      <c r="AB15" s="99">
        <v>0</v>
      </c>
      <c r="AC15" s="99">
        <v>8</v>
      </c>
      <c r="AZ15" s="99">
        <v>2</v>
      </c>
      <c r="BA15" s="99">
        <f t="shared" si="0"/>
        <v>0</v>
      </c>
      <c r="BB15" s="99">
        <f t="shared" si="1"/>
        <v>0</v>
      </c>
      <c r="BC15" s="99">
        <f t="shared" si="2"/>
        <v>0</v>
      </c>
      <c r="BD15" s="99">
        <f t="shared" si="3"/>
        <v>0</v>
      </c>
      <c r="BE15" s="99">
        <f t="shared" si="4"/>
        <v>0</v>
      </c>
      <c r="CZ15" s="99">
        <v>0</v>
      </c>
    </row>
    <row r="16" spans="1:104" x14ac:dyDescent="0.2">
      <c r="A16" s="118">
        <v>9</v>
      </c>
      <c r="B16" s="119" t="s">
        <v>88</v>
      </c>
      <c r="C16" s="120" t="s">
        <v>135</v>
      </c>
      <c r="D16" s="121" t="s">
        <v>74</v>
      </c>
      <c r="E16" s="122">
        <v>216</v>
      </c>
      <c r="F16" s="135"/>
      <c r="G16" s="123">
        <f t="shared" si="5"/>
        <v>0</v>
      </c>
      <c r="O16" s="117">
        <v>2</v>
      </c>
      <c r="AA16" s="99">
        <v>12</v>
      </c>
      <c r="AB16" s="99">
        <v>0</v>
      </c>
      <c r="AC16" s="99">
        <v>9</v>
      </c>
      <c r="AZ16" s="99">
        <v>2</v>
      </c>
      <c r="BA16" s="99">
        <f t="shared" si="0"/>
        <v>0</v>
      </c>
      <c r="BB16" s="99">
        <f t="shared" si="1"/>
        <v>0</v>
      </c>
      <c r="BC16" s="99">
        <f t="shared" si="2"/>
        <v>0</v>
      </c>
      <c r="BD16" s="99">
        <f t="shared" si="3"/>
        <v>0</v>
      </c>
      <c r="BE16" s="99">
        <f t="shared" si="4"/>
        <v>0</v>
      </c>
      <c r="CZ16" s="99">
        <v>0</v>
      </c>
    </row>
    <row r="17" spans="1:104" x14ac:dyDescent="0.2">
      <c r="A17" s="118">
        <v>10</v>
      </c>
      <c r="B17" s="119" t="s">
        <v>89</v>
      </c>
      <c r="C17" s="120" t="s">
        <v>90</v>
      </c>
      <c r="D17" s="121" t="s">
        <v>74</v>
      </c>
      <c r="E17" s="122">
        <v>40</v>
      </c>
      <c r="F17" s="135"/>
      <c r="G17" s="123">
        <f t="shared" si="5"/>
        <v>0</v>
      </c>
      <c r="O17" s="117">
        <v>2</v>
      </c>
      <c r="AA17" s="99">
        <v>12</v>
      </c>
      <c r="AB17" s="99">
        <v>0</v>
      </c>
      <c r="AC17" s="99">
        <v>10</v>
      </c>
      <c r="AZ17" s="99">
        <v>2</v>
      </c>
      <c r="BA17" s="99">
        <f t="shared" si="0"/>
        <v>0</v>
      </c>
      <c r="BB17" s="99">
        <f t="shared" si="1"/>
        <v>0</v>
      </c>
      <c r="BC17" s="99">
        <f t="shared" si="2"/>
        <v>0</v>
      </c>
      <c r="BD17" s="99">
        <f t="shared" si="3"/>
        <v>0</v>
      </c>
      <c r="BE17" s="99">
        <f t="shared" si="4"/>
        <v>0</v>
      </c>
      <c r="CZ17" s="99">
        <v>3.6000000000000002E-4</v>
      </c>
    </row>
    <row r="18" spans="1:104" x14ac:dyDescent="0.2">
      <c r="A18" s="118">
        <v>11</v>
      </c>
      <c r="B18" s="119" t="s">
        <v>91</v>
      </c>
      <c r="C18" s="120" t="s">
        <v>92</v>
      </c>
      <c r="D18" s="121" t="s">
        <v>74</v>
      </c>
      <c r="E18" s="122">
        <v>44</v>
      </c>
      <c r="F18" s="135"/>
      <c r="G18" s="123">
        <f t="shared" si="5"/>
        <v>0</v>
      </c>
      <c r="O18" s="117">
        <v>2</v>
      </c>
      <c r="AA18" s="99">
        <v>12</v>
      </c>
      <c r="AB18" s="99">
        <v>0</v>
      </c>
      <c r="AC18" s="99">
        <v>11</v>
      </c>
      <c r="AZ18" s="99">
        <v>2</v>
      </c>
      <c r="BA18" s="99">
        <f t="shared" si="0"/>
        <v>0</v>
      </c>
      <c r="BB18" s="99">
        <f t="shared" si="1"/>
        <v>0</v>
      </c>
      <c r="BC18" s="99">
        <f t="shared" si="2"/>
        <v>0</v>
      </c>
      <c r="BD18" s="99">
        <f t="shared" si="3"/>
        <v>0</v>
      </c>
      <c r="BE18" s="99">
        <f t="shared" si="4"/>
        <v>0</v>
      </c>
      <c r="CZ18" s="99">
        <v>3.6000000000000002E-4</v>
      </c>
    </row>
    <row r="19" spans="1:104" x14ac:dyDescent="0.2">
      <c r="A19" s="118">
        <v>12</v>
      </c>
      <c r="B19" s="119" t="s">
        <v>93</v>
      </c>
      <c r="C19" s="120" t="s">
        <v>94</v>
      </c>
      <c r="D19" s="121" t="s">
        <v>77</v>
      </c>
      <c r="E19" s="122">
        <v>17.600000000000001</v>
      </c>
      <c r="F19" s="135"/>
      <c r="G19" s="123">
        <f t="shared" si="5"/>
        <v>0</v>
      </c>
      <c r="O19" s="117">
        <v>2</v>
      </c>
      <c r="AA19" s="99">
        <v>12</v>
      </c>
      <c r="AB19" s="99">
        <v>0</v>
      </c>
      <c r="AC19" s="99">
        <v>12</v>
      </c>
      <c r="AZ19" s="99">
        <v>2</v>
      </c>
      <c r="BA19" s="99">
        <f t="shared" si="0"/>
        <v>0</v>
      </c>
      <c r="BB19" s="99">
        <f t="shared" si="1"/>
        <v>0</v>
      </c>
      <c r="BC19" s="99">
        <f t="shared" si="2"/>
        <v>0</v>
      </c>
      <c r="BD19" s="99">
        <f t="shared" si="3"/>
        <v>0</v>
      </c>
      <c r="BE19" s="99">
        <f t="shared" si="4"/>
        <v>0</v>
      </c>
      <c r="CZ19" s="99">
        <v>3.8000000000000002E-4</v>
      </c>
    </row>
    <row r="20" spans="1:104" x14ac:dyDescent="0.2">
      <c r="A20" s="124"/>
      <c r="B20" s="125" t="s">
        <v>67</v>
      </c>
      <c r="C20" s="126" t="str">
        <f>CONCATENATE(B7," ",C7)</f>
        <v>776 Podlahy povlakové</v>
      </c>
      <c r="D20" s="124"/>
      <c r="E20" s="127"/>
      <c r="F20" s="127"/>
      <c r="G20" s="128" cm="1">
        <f t="array" ref="G20">SUM(ROUND(G7:G19,2))</f>
        <v>0</v>
      </c>
      <c r="O20" s="117">
        <v>4</v>
      </c>
      <c r="BA20" s="129">
        <f>SUM(BA7:BA19)</f>
        <v>0</v>
      </c>
      <c r="BB20" s="129">
        <f>SUM(BB7:BB19)</f>
        <v>0</v>
      </c>
      <c r="BC20" s="129">
        <f>SUM(BC7:BC19)</f>
        <v>0</v>
      </c>
      <c r="BD20" s="129">
        <f>SUM(BD7:BD19)</f>
        <v>0</v>
      </c>
      <c r="BE20" s="129">
        <f>SUM(BE7:BE19)</f>
        <v>0</v>
      </c>
    </row>
    <row r="21" spans="1:104" x14ac:dyDescent="0.2">
      <c r="A21" s="111" t="s">
        <v>65</v>
      </c>
      <c r="B21" s="112" t="s">
        <v>95</v>
      </c>
      <c r="C21" s="113" t="s">
        <v>96</v>
      </c>
      <c r="D21" s="114"/>
      <c r="E21" s="115"/>
      <c r="F21" s="115"/>
      <c r="G21" s="116"/>
      <c r="O21" s="117">
        <v>1</v>
      </c>
    </row>
    <row r="22" spans="1:104" x14ac:dyDescent="0.2">
      <c r="A22" s="118">
        <v>13</v>
      </c>
      <c r="B22" s="119" t="s">
        <v>97</v>
      </c>
      <c r="C22" s="120" t="s">
        <v>98</v>
      </c>
      <c r="D22" s="121" t="s">
        <v>74</v>
      </c>
      <c r="E22" s="122">
        <v>719</v>
      </c>
      <c r="F22" s="135"/>
      <c r="G22" s="123">
        <f>ROUND(E22*F22,2)</f>
        <v>0</v>
      </c>
      <c r="O22" s="117">
        <v>2</v>
      </c>
      <c r="AA22" s="99">
        <v>12</v>
      </c>
      <c r="AB22" s="99">
        <v>0</v>
      </c>
      <c r="AC22" s="99">
        <v>13</v>
      </c>
      <c r="AZ22" s="99">
        <v>2</v>
      </c>
      <c r="BA22" s="99">
        <f>IF(AZ22=1,G22,0)</f>
        <v>0</v>
      </c>
      <c r="BB22" s="99">
        <f>IF(AZ22=2,G22,0)</f>
        <v>0</v>
      </c>
      <c r="BC22" s="99">
        <f>IF(AZ22=3,G22,0)</f>
        <v>0</v>
      </c>
      <c r="BD22" s="99">
        <f>IF(AZ22=4,G22,0)</f>
        <v>0</v>
      </c>
      <c r="BE22" s="99">
        <f>IF(AZ22=5,G22,0)</f>
        <v>0</v>
      </c>
      <c r="CZ22" s="99">
        <v>2.0000000000000001E-4</v>
      </c>
    </row>
    <row r="23" spans="1:104" x14ac:dyDescent="0.2">
      <c r="A23" s="118">
        <v>14</v>
      </c>
      <c r="B23" s="119" t="s">
        <v>99</v>
      </c>
      <c r="C23" s="120" t="s">
        <v>100</v>
      </c>
      <c r="D23" s="121" t="s">
        <v>83</v>
      </c>
      <c r="E23" s="122">
        <v>1</v>
      </c>
      <c r="F23" s="135"/>
      <c r="G23" s="123">
        <f>ROUND(E23*F23,2)</f>
        <v>0</v>
      </c>
      <c r="O23" s="117">
        <v>2</v>
      </c>
      <c r="AA23" s="99">
        <v>12</v>
      </c>
      <c r="AB23" s="99">
        <v>0</v>
      </c>
      <c r="AC23" s="99">
        <v>14</v>
      </c>
      <c r="AZ23" s="99">
        <v>2</v>
      </c>
      <c r="BA23" s="99">
        <f>IF(AZ23=1,G23,0)</f>
        <v>0</v>
      </c>
      <c r="BB23" s="99">
        <f>IF(AZ23=2,G23,0)</f>
        <v>0</v>
      </c>
      <c r="BC23" s="99">
        <f>IF(AZ23=3,G23,0)</f>
        <v>0</v>
      </c>
      <c r="BD23" s="99">
        <f>IF(AZ23=4,G23,0)</f>
        <v>0</v>
      </c>
      <c r="BE23" s="99">
        <f>IF(AZ23=5,G23,0)</f>
        <v>0</v>
      </c>
      <c r="CZ23" s="99">
        <v>2.0000000000000001E-4</v>
      </c>
    </row>
    <row r="24" spans="1:104" x14ac:dyDescent="0.2">
      <c r="A24" s="118">
        <v>15</v>
      </c>
      <c r="B24" s="119" t="s">
        <v>101</v>
      </c>
      <c r="C24" s="120" t="s">
        <v>102</v>
      </c>
      <c r="D24" s="121" t="s">
        <v>74</v>
      </c>
      <c r="E24" s="122">
        <v>719</v>
      </c>
      <c r="F24" s="135"/>
      <c r="G24" s="123">
        <f t="shared" ref="G24:G25" si="6">ROUND(E24*F24,2)</f>
        <v>0</v>
      </c>
      <c r="O24" s="117">
        <v>2</v>
      </c>
      <c r="AA24" s="99">
        <v>12</v>
      </c>
      <c r="AB24" s="99">
        <v>0</v>
      </c>
      <c r="AC24" s="99">
        <v>15</v>
      </c>
      <c r="AZ24" s="99">
        <v>2</v>
      </c>
      <c r="BA24" s="99">
        <f>IF(AZ24=1,G24,0)</f>
        <v>0</v>
      </c>
      <c r="BB24" s="99">
        <f>IF(AZ24=2,G24,0)</f>
        <v>0</v>
      </c>
      <c r="BC24" s="99">
        <f>IF(AZ24=3,G24,0)</f>
        <v>0</v>
      </c>
      <c r="BD24" s="99">
        <f>IF(AZ24=4,G24,0)</f>
        <v>0</v>
      </c>
      <c r="BE24" s="99">
        <f>IF(AZ24=5,G24,0)</f>
        <v>0</v>
      </c>
      <c r="CZ24" s="99">
        <v>6.9999999999999994E-5</v>
      </c>
    </row>
    <row r="25" spans="1:104" ht="22.5" x14ac:dyDescent="0.2">
      <c r="A25" s="118">
        <v>16</v>
      </c>
      <c r="B25" s="119" t="s">
        <v>103</v>
      </c>
      <c r="C25" s="120" t="s">
        <v>136</v>
      </c>
      <c r="D25" s="121" t="s">
        <v>74</v>
      </c>
      <c r="E25" s="122">
        <v>719</v>
      </c>
      <c r="F25" s="135"/>
      <c r="G25" s="123">
        <f t="shared" si="6"/>
        <v>0</v>
      </c>
      <c r="O25" s="117">
        <v>2</v>
      </c>
      <c r="AA25" s="99">
        <v>12</v>
      </c>
      <c r="AB25" s="99">
        <v>0</v>
      </c>
      <c r="AC25" s="99">
        <v>16</v>
      </c>
      <c r="AZ25" s="99">
        <v>2</v>
      </c>
      <c r="BA25" s="99">
        <f>IF(AZ25=1,G25,0)</f>
        <v>0</v>
      </c>
      <c r="BB25" s="99">
        <f>IF(AZ25=2,G25,0)</f>
        <v>0</v>
      </c>
      <c r="BC25" s="99">
        <f>IF(AZ25=3,G25,0)</f>
        <v>0</v>
      </c>
      <c r="BD25" s="99">
        <f>IF(AZ25=4,G25,0)</f>
        <v>0</v>
      </c>
      <c r="BE25" s="99">
        <f>IF(AZ25=5,G25,0)</f>
        <v>0</v>
      </c>
      <c r="CZ25" s="99">
        <v>1.4999999999999999E-4</v>
      </c>
    </row>
    <row r="26" spans="1:104" x14ac:dyDescent="0.2">
      <c r="A26" s="124"/>
      <c r="B26" s="125" t="s">
        <v>67</v>
      </c>
      <c r="C26" s="126" t="str">
        <f>CONCATENATE(B21," ",C21)</f>
        <v>784 Malby</v>
      </c>
      <c r="D26" s="124"/>
      <c r="E26" s="127"/>
      <c r="F26" s="127"/>
      <c r="G26" s="128" cm="1">
        <f t="array" ref="G26">SUM(ROUND(G21:G25,2))</f>
        <v>0</v>
      </c>
      <c r="O26" s="117">
        <v>4</v>
      </c>
      <c r="BA26" s="129">
        <f>SUM(BA21:BA25)</f>
        <v>0</v>
      </c>
      <c r="BB26" s="129">
        <f>SUM(BB21:BB25)</f>
        <v>0</v>
      </c>
      <c r="BC26" s="129">
        <f>SUM(BC21:BC25)</f>
        <v>0</v>
      </c>
      <c r="BD26" s="129">
        <f>SUM(BD21:BD25)</f>
        <v>0</v>
      </c>
      <c r="BE26" s="129">
        <f>SUM(BE21:BE25)</f>
        <v>0</v>
      </c>
    </row>
    <row r="27" spans="1:104" x14ac:dyDescent="0.2">
      <c r="A27" s="111" t="s">
        <v>65</v>
      </c>
      <c r="B27" s="112" t="s">
        <v>104</v>
      </c>
      <c r="C27" s="113" t="s">
        <v>105</v>
      </c>
      <c r="D27" s="114"/>
      <c r="E27" s="115"/>
      <c r="F27" s="115"/>
      <c r="G27" s="116"/>
      <c r="O27" s="117">
        <v>1</v>
      </c>
    </row>
    <row r="28" spans="1:104" x14ac:dyDescent="0.2">
      <c r="A28" s="118">
        <v>17</v>
      </c>
      <c r="B28" s="119" t="s">
        <v>106</v>
      </c>
      <c r="C28" s="120" t="s">
        <v>107</v>
      </c>
      <c r="D28" s="121" t="s">
        <v>108</v>
      </c>
      <c r="E28" s="122">
        <v>36</v>
      </c>
      <c r="F28" s="135"/>
      <c r="G28" s="123">
        <f>ROUND(E28*F28,2)</f>
        <v>0</v>
      </c>
      <c r="O28" s="117">
        <v>2</v>
      </c>
      <c r="AA28" s="99">
        <v>12</v>
      </c>
      <c r="AB28" s="99">
        <v>0</v>
      </c>
      <c r="AC28" s="99">
        <v>17</v>
      </c>
      <c r="AZ28" s="99">
        <v>4</v>
      </c>
      <c r="BA28" s="99">
        <f t="shared" ref="BA28:BA39" si="7">IF(AZ28=1,G28,0)</f>
        <v>0</v>
      </c>
      <c r="BB28" s="99">
        <f t="shared" ref="BB28:BB39" si="8">IF(AZ28=2,G28,0)</f>
        <v>0</v>
      </c>
      <c r="BC28" s="99">
        <f t="shared" ref="BC28:BC39" si="9">IF(AZ28=3,G28,0)</f>
        <v>0</v>
      </c>
      <c r="BD28" s="99">
        <f t="shared" ref="BD28:BD39" si="10">IF(AZ28=4,G28,0)</f>
        <v>0</v>
      </c>
      <c r="BE28" s="99">
        <f t="shared" ref="BE28:BE39" si="11">IF(AZ28=5,G28,0)</f>
        <v>0</v>
      </c>
      <c r="CZ28" s="99">
        <v>0</v>
      </c>
    </row>
    <row r="29" spans="1:104" x14ac:dyDescent="0.2">
      <c r="A29" s="118">
        <v>18</v>
      </c>
      <c r="B29" s="119" t="s">
        <v>109</v>
      </c>
      <c r="C29" s="120" t="s">
        <v>110</v>
      </c>
      <c r="D29" s="121" t="s">
        <v>108</v>
      </c>
      <c r="E29" s="122">
        <v>26</v>
      </c>
      <c r="F29" s="135"/>
      <c r="G29" s="123">
        <f t="shared" ref="G29:G39" si="12">ROUND(E29*F29,2)</f>
        <v>0</v>
      </c>
      <c r="O29" s="117">
        <v>2</v>
      </c>
      <c r="AA29" s="99">
        <v>12</v>
      </c>
      <c r="AB29" s="99">
        <v>0</v>
      </c>
      <c r="AC29" s="99">
        <v>18</v>
      </c>
      <c r="AZ29" s="99">
        <v>4</v>
      </c>
      <c r="BA29" s="99">
        <f t="shared" si="7"/>
        <v>0</v>
      </c>
      <c r="BB29" s="99">
        <f t="shared" si="8"/>
        <v>0</v>
      </c>
      <c r="BC29" s="99">
        <f t="shared" si="9"/>
        <v>0</v>
      </c>
      <c r="BD29" s="99">
        <f t="shared" si="10"/>
        <v>0</v>
      </c>
      <c r="BE29" s="99">
        <f t="shared" si="11"/>
        <v>0</v>
      </c>
      <c r="CZ29" s="99">
        <v>0</v>
      </c>
    </row>
    <row r="30" spans="1:104" x14ac:dyDescent="0.2">
      <c r="A30" s="118">
        <v>19</v>
      </c>
      <c r="B30" s="119" t="s">
        <v>111</v>
      </c>
      <c r="C30" s="120" t="s">
        <v>112</v>
      </c>
      <c r="D30" s="121" t="s">
        <v>108</v>
      </c>
      <c r="E30" s="122">
        <v>13</v>
      </c>
      <c r="F30" s="135"/>
      <c r="G30" s="123">
        <f t="shared" si="12"/>
        <v>0</v>
      </c>
      <c r="O30" s="117">
        <v>2</v>
      </c>
      <c r="AA30" s="99">
        <v>12</v>
      </c>
      <c r="AB30" s="99">
        <v>0</v>
      </c>
      <c r="AC30" s="99">
        <v>19</v>
      </c>
      <c r="AZ30" s="99">
        <v>4</v>
      </c>
      <c r="BA30" s="99">
        <f t="shared" si="7"/>
        <v>0</v>
      </c>
      <c r="BB30" s="99">
        <f t="shared" si="8"/>
        <v>0</v>
      </c>
      <c r="BC30" s="99">
        <f t="shared" si="9"/>
        <v>0</v>
      </c>
      <c r="BD30" s="99">
        <f t="shared" si="10"/>
        <v>0</v>
      </c>
      <c r="BE30" s="99">
        <f t="shared" si="11"/>
        <v>0</v>
      </c>
      <c r="CZ30" s="99">
        <v>0</v>
      </c>
    </row>
    <row r="31" spans="1:104" x14ac:dyDescent="0.2">
      <c r="A31" s="118">
        <v>20</v>
      </c>
      <c r="B31" s="119" t="s">
        <v>113</v>
      </c>
      <c r="C31" s="120" t="s">
        <v>140</v>
      </c>
      <c r="D31" s="121" t="s">
        <v>108</v>
      </c>
      <c r="E31" s="122">
        <v>38</v>
      </c>
      <c r="F31" s="135"/>
      <c r="G31" s="123">
        <f t="shared" si="12"/>
        <v>0</v>
      </c>
      <c r="O31" s="117">
        <v>2</v>
      </c>
      <c r="AA31" s="99">
        <v>12</v>
      </c>
      <c r="AB31" s="99">
        <v>0</v>
      </c>
      <c r="AC31" s="99">
        <v>20</v>
      </c>
      <c r="AZ31" s="99">
        <v>4</v>
      </c>
      <c r="BA31" s="99">
        <f t="shared" si="7"/>
        <v>0</v>
      </c>
      <c r="BB31" s="99">
        <f t="shared" si="8"/>
        <v>0</v>
      </c>
      <c r="BC31" s="99">
        <f t="shared" si="9"/>
        <v>0</v>
      </c>
      <c r="BD31" s="99">
        <f t="shared" si="10"/>
        <v>0</v>
      </c>
      <c r="BE31" s="99">
        <f t="shared" si="11"/>
        <v>0</v>
      </c>
      <c r="CZ31" s="99">
        <v>0</v>
      </c>
    </row>
    <row r="32" spans="1:104" ht="22.5" x14ac:dyDescent="0.2">
      <c r="A32" s="118">
        <v>21</v>
      </c>
      <c r="B32" s="119" t="s">
        <v>114</v>
      </c>
      <c r="C32" s="120" t="s">
        <v>115</v>
      </c>
      <c r="D32" s="121" t="s">
        <v>83</v>
      </c>
      <c r="E32" s="122">
        <v>9</v>
      </c>
      <c r="F32" s="135"/>
      <c r="G32" s="123">
        <f t="shared" si="12"/>
        <v>0</v>
      </c>
      <c r="O32" s="117">
        <v>2</v>
      </c>
      <c r="AA32" s="99">
        <v>12</v>
      </c>
      <c r="AB32" s="99">
        <v>0</v>
      </c>
      <c r="AC32" s="99">
        <v>21</v>
      </c>
      <c r="AZ32" s="99">
        <v>4</v>
      </c>
      <c r="BA32" s="99">
        <f t="shared" si="7"/>
        <v>0</v>
      </c>
      <c r="BB32" s="99">
        <f t="shared" si="8"/>
        <v>0</v>
      </c>
      <c r="BC32" s="99">
        <f t="shared" si="9"/>
        <v>0</v>
      </c>
      <c r="BD32" s="99">
        <f t="shared" si="10"/>
        <v>0</v>
      </c>
      <c r="BE32" s="99">
        <f t="shared" si="11"/>
        <v>0</v>
      </c>
      <c r="CZ32" s="99">
        <v>0</v>
      </c>
    </row>
    <row r="33" spans="1:104" ht="22.5" x14ac:dyDescent="0.2">
      <c r="A33" s="118">
        <v>22</v>
      </c>
      <c r="B33" s="119" t="s">
        <v>116</v>
      </c>
      <c r="C33" s="120" t="s">
        <v>137</v>
      </c>
      <c r="D33" s="121" t="s">
        <v>108</v>
      </c>
      <c r="E33" s="122">
        <v>26</v>
      </c>
      <c r="F33" s="135"/>
      <c r="G33" s="123">
        <f t="shared" si="12"/>
        <v>0</v>
      </c>
      <c r="O33" s="117">
        <v>2</v>
      </c>
      <c r="AA33" s="99">
        <v>12</v>
      </c>
      <c r="AB33" s="99">
        <v>1</v>
      </c>
      <c r="AC33" s="99">
        <v>22</v>
      </c>
      <c r="AZ33" s="99">
        <v>3</v>
      </c>
      <c r="BA33" s="99">
        <f t="shared" si="7"/>
        <v>0</v>
      </c>
      <c r="BB33" s="99">
        <f t="shared" si="8"/>
        <v>0</v>
      </c>
      <c r="BC33" s="99">
        <f t="shared" si="9"/>
        <v>0</v>
      </c>
      <c r="BD33" s="99">
        <f t="shared" si="10"/>
        <v>0</v>
      </c>
      <c r="BE33" s="99">
        <f t="shared" si="11"/>
        <v>0</v>
      </c>
      <c r="CZ33" s="99">
        <v>2.5000000000000001E-3</v>
      </c>
    </row>
    <row r="34" spans="1:104" x14ac:dyDescent="0.2">
      <c r="A34" s="118">
        <v>23</v>
      </c>
      <c r="B34" s="119" t="s">
        <v>117</v>
      </c>
      <c r="C34" s="120" t="s">
        <v>118</v>
      </c>
      <c r="D34" s="121" t="s">
        <v>108</v>
      </c>
      <c r="E34" s="122">
        <v>26</v>
      </c>
      <c r="F34" s="135"/>
      <c r="G34" s="123">
        <f t="shared" si="12"/>
        <v>0</v>
      </c>
      <c r="O34" s="117">
        <v>2</v>
      </c>
      <c r="AA34" s="99">
        <v>12</v>
      </c>
      <c r="AB34" s="99">
        <v>1</v>
      </c>
      <c r="AC34" s="99">
        <v>23</v>
      </c>
      <c r="AZ34" s="99">
        <v>3</v>
      </c>
      <c r="BA34" s="99">
        <f t="shared" si="7"/>
        <v>0</v>
      </c>
      <c r="BB34" s="99">
        <f t="shared" si="8"/>
        <v>0</v>
      </c>
      <c r="BC34" s="99">
        <f t="shared" si="9"/>
        <v>0</v>
      </c>
      <c r="BD34" s="99">
        <f t="shared" si="10"/>
        <v>0</v>
      </c>
      <c r="BE34" s="99">
        <f t="shared" si="11"/>
        <v>0</v>
      </c>
      <c r="CZ34" s="99">
        <v>3.0000000000000001E-3</v>
      </c>
    </row>
    <row r="35" spans="1:104" x14ac:dyDescent="0.2">
      <c r="A35" s="118">
        <v>24</v>
      </c>
      <c r="B35" s="119" t="s">
        <v>119</v>
      </c>
      <c r="C35" s="120" t="s">
        <v>120</v>
      </c>
      <c r="D35" s="121" t="s">
        <v>108</v>
      </c>
      <c r="E35" s="122">
        <v>26</v>
      </c>
      <c r="F35" s="135"/>
      <c r="G35" s="123">
        <f t="shared" si="12"/>
        <v>0</v>
      </c>
      <c r="O35" s="117">
        <v>2</v>
      </c>
      <c r="AA35" s="99">
        <v>12</v>
      </c>
      <c r="AB35" s="99">
        <v>1</v>
      </c>
      <c r="AC35" s="99">
        <v>24</v>
      </c>
      <c r="AZ35" s="99">
        <v>3</v>
      </c>
      <c r="BA35" s="99">
        <f t="shared" si="7"/>
        <v>0</v>
      </c>
      <c r="BB35" s="99">
        <f t="shared" si="8"/>
        <v>0</v>
      </c>
      <c r="BC35" s="99">
        <f t="shared" si="9"/>
        <v>0</v>
      </c>
      <c r="BD35" s="99">
        <f t="shared" si="10"/>
        <v>0</v>
      </c>
      <c r="BE35" s="99">
        <f t="shared" si="11"/>
        <v>0</v>
      </c>
      <c r="CZ35" s="99">
        <v>5.4999999999999997E-3</v>
      </c>
    </row>
    <row r="36" spans="1:104" x14ac:dyDescent="0.2">
      <c r="A36" s="118">
        <v>25</v>
      </c>
      <c r="B36" s="119" t="s">
        <v>121</v>
      </c>
      <c r="C36" s="120" t="s">
        <v>122</v>
      </c>
      <c r="D36" s="121" t="s">
        <v>108</v>
      </c>
      <c r="E36" s="122">
        <v>26</v>
      </c>
      <c r="F36" s="135"/>
      <c r="G36" s="123">
        <f t="shared" si="12"/>
        <v>0</v>
      </c>
      <c r="O36" s="117">
        <v>2</v>
      </c>
      <c r="AA36" s="99">
        <v>12</v>
      </c>
      <c r="AB36" s="99">
        <v>1</v>
      </c>
      <c r="AC36" s="99">
        <v>25</v>
      </c>
      <c r="AZ36" s="99">
        <v>3</v>
      </c>
      <c r="BA36" s="99">
        <f t="shared" si="7"/>
        <v>0</v>
      </c>
      <c r="BB36" s="99">
        <f t="shared" si="8"/>
        <v>0</v>
      </c>
      <c r="BC36" s="99">
        <f t="shared" si="9"/>
        <v>0</v>
      </c>
      <c r="BD36" s="99">
        <f t="shared" si="10"/>
        <v>0</v>
      </c>
      <c r="BE36" s="99">
        <f t="shared" si="11"/>
        <v>0</v>
      </c>
      <c r="CZ36" s="99">
        <v>6.0000000000000001E-3</v>
      </c>
    </row>
    <row r="37" spans="1:104" ht="33.75" x14ac:dyDescent="0.2">
      <c r="A37" s="118">
        <v>26</v>
      </c>
      <c r="B37" s="119" t="s">
        <v>123</v>
      </c>
      <c r="C37" s="120" t="s">
        <v>138</v>
      </c>
      <c r="D37" s="121" t="s">
        <v>108</v>
      </c>
      <c r="E37" s="122">
        <v>13</v>
      </c>
      <c r="F37" s="135"/>
      <c r="G37" s="123">
        <f t="shared" si="12"/>
        <v>0</v>
      </c>
      <c r="O37" s="117">
        <v>2</v>
      </c>
      <c r="AA37" s="99">
        <v>12</v>
      </c>
      <c r="AB37" s="99">
        <v>1</v>
      </c>
      <c r="AC37" s="99">
        <v>26</v>
      </c>
      <c r="AZ37" s="99">
        <v>3</v>
      </c>
      <c r="BA37" s="99">
        <f t="shared" si="7"/>
        <v>0</v>
      </c>
      <c r="BB37" s="99">
        <f t="shared" si="8"/>
        <v>0</v>
      </c>
      <c r="BC37" s="99">
        <f t="shared" si="9"/>
        <v>0</v>
      </c>
      <c r="BD37" s="99">
        <f t="shared" si="10"/>
        <v>0</v>
      </c>
      <c r="BE37" s="99">
        <f t="shared" si="11"/>
        <v>0</v>
      </c>
      <c r="CZ37" s="99">
        <v>0.01</v>
      </c>
    </row>
    <row r="38" spans="1:104" x14ac:dyDescent="0.2">
      <c r="A38" s="118">
        <v>27</v>
      </c>
      <c r="B38" s="119" t="s">
        <v>124</v>
      </c>
      <c r="C38" s="120" t="s">
        <v>125</v>
      </c>
      <c r="D38" s="121" t="s">
        <v>126</v>
      </c>
      <c r="E38" s="122">
        <v>26</v>
      </c>
      <c r="F38" s="135"/>
      <c r="G38" s="123">
        <f t="shared" si="12"/>
        <v>0</v>
      </c>
      <c r="O38" s="117">
        <v>2</v>
      </c>
      <c r="AA38" s="99">
        <v>12</v>
      </c>
      <c r="AB38" s="99">
        <v>1</v>
      </c>
      <c r="AC38" s="99">
        <v>27</v>
      </c>
      <c r="AZ38" s="99">
        <v>3</v>
      </c>
      <c r="BA38" s="99">
        <f t="shared" si="7"/>
        <v>0</v>
      </c>
      <c r="BB38" s="99">
        <f t="shared" si="8"/>
        <v>0</v>
      </c>
      <c r="BC38" s="99">
        <f t="shared" si="9"/>
        <v>0</v>
      </c>
      <c r="BD38" s="99">
        <f t="shared" si="10"/>
        <v>0</v>
      </c>
      <c r="BE38" s="99">
        <f t="shared" si="11"/>
        <v>0</v>
      </c>
      <c r="CZ38" s="99">
        <v>1.0500000000000001E-2</v>
      </c>
    </row>
    <row r="39" spans="1:104" x14ac:dyDescent="0.2">
      <c r="A39" s="118">
        <v>28</v>
      </c>
      <c r="B39" s="119" t="s">
        <v>127</v>
      </c>
      <c r="C39" s="120" t="s">
        <v>128</v>
      </c>
      <c r="D39" s="121" t="s">
        <v>108</v>
      </c>
      <c r="E39" s="122">
        <v>38</v>
      </c>
      <c r="F39" s="135"/>
      <c r="G39" s="123">
        <f t="shared" si="12"/>
        <v>0</v>
      </c>
      <c r="O39" s="117">
        <v>2</v>
      </c>
      <c r="AA39" s="99">
        <v>12</v>
      </c>
      <c r="AB39" s="99">
        <v>1</v>
      </c>
      <c r="AC39" s="99">
        <v>28</v>
      </c>
      <c r="AZ39" s="99">
        <v>3</v>
      </c>
      <c r="BA39" s="99">
        <f t="shared" si="7"/>
        <v>0</v>
      </c>
      <c r="BB39" s="99">
        <f t="shared" si="8"/>
        <v>0</v>
      </c>
      <c r="BC39" s="99">
        <f t="shared" si="9"/>
        <v>0</v>
      </c>
      <c r="BD39" s="99">
        <f t="shared" si="10"/>
        <v>0</v>
      </c>
      <c r="BE39" s="99">
        <f t="shared" si="11"/>
        <v>0</v>
      </c>
      <c r="CZ39" s="99">
        <v>1.2999999999999999E-2</v>
      </c>
    </row>
    <row r="40" spans="1:104" x14ac:dyDescent="0.2">
      <c r="A40" s="124"/>
      <c r="B40" s="125" t="s">
        <v>67</v>
      </c>
      <c r="C40" s="126" t="str">
        <f>CONCATENATE(B27," ",C27)</f>
        <v>M21 Elektromontáže</v>
      </c>
      <c r="D40" s="124"/>
      <c r="E40" s="127"/>
      <c r="F40" s="127"/>
      <c r="G40" s="128" cm="1">
        <f t="array" ref="G40">SUM(ROUND(G27:G39,2))</f>
        <v>0</v>
      </c>
      <c r="O40" s="117">
        <v>4</v>
      </c>
      <c r="BA40" s="129">
        <f>SUM(BA27:BA39)</f>
        <v>0</v>
      </c>
      <c r="BB40" s="129">
        <f>SUM(BB27:BB39)</f>
        <v>0</v>
      </c>
      <c r="BC40" s="129">
        <f>SUM(BC27:BC39)</f>
        <v>0</v>
      </c>
      <c r="BD40" s="129">
        <f>SUM(BD27:BD39)</f>
        <v>0</v>
      </c>
      <c r="BE40" s="129">
        <f>SUM(BE27:BE39)</f>
        <v>0</v>
      </c>
    </row>
    <row r="41" spans="1:104" x14ac:dyDescent="0.2">
      <c r="E41" s="99"/>
    </row>
    <row r="42" spans="1:104" x14ac:dyDescent="0.2">
      <c r="E42" s="99"/>
    </row>
    <row r="43" spans="1:104" x14ac:dyDescent="0.2">
      <c r="E43" s="99"/>
    </row>
    <row r="44" spans="1:104" x14ac:dyDescent="0.2">
      <c r="E44" s="99"/>
    </row>
    <row r="45" spans="1:104" x14ac:dyDescent="0.2">
      <c r="E45" s="99"/>
    </row>
    <row r="46" spans="1:104" x14ac:dyDescent="0.2">
      <c r="E46" s="99"/>
    </row>
    <row r="47" spans="1:104" x14ac:dyDescent="0.2">
      <c r="E47" s="99"/>
    </row>
    <row r="48" spans="1:104" x14ac:dyDescent="0.2">
      <c r="E48" s="99"/>
    </row>
    <row r="49" spans="5:5" x14ac:dyDescent="0.2">
      <c r="E49" s="99"/>
    </row>
    <row r="50" spans="5:5" x14ac:dyDescent="0.2">
      <c r="E50" s="99"/>
    </row>
    <row r="51" spans="5:5" x14ac:dyDescent="0.2">
      <c r="E51" s="99"/>
    </row>
    <row r="52" spans="5:5" x14ac:dyDescent="0.2">
      <c r="E52" s="99"/>
    </row>
    <row r="53" spans="5:5" x14ac:dyDescent="0.2">
      <c r="E53" s="99"/>
    </row>
    <row r="54" spans="5:5" x14ac:dyDescent="0.2">
      <c r="E54" s="99"/>
    </row>
    <row r="55" spans="5:5" x14ac:dyDescent="0.2">
      <c r="E55" s="99"/>
    </row>
    <row r="56" spans="5:5" x14ac:dyDescent="0.2">
      <c r="E56" s="99"/>
    </row>
    <row r="57" spans="5:5" x14ac:dyDescent="0.2">
      <c r="E57" s="99"/>
    </row>
    <row r="58" spans="5:5" x14ac:dyDescent="0.2">
      <c r="E58" s="99"/>
    </row>
    <row r="59" spans="5:5" x14ac:dyDescent="0.2">
      <c r="E59" s="99"/>
    </row>
    <row r="60" spans="5:5" x14ac:dyDescent="0.2">
      <c r="E60" s="99"/>
    </row>
    <row r="61" spans="5:5" x14ac:dyDescent="0.2">
      <c r="E61" s="99"/>
    </row>
    <row r="62" spans="5:5" x14ac:dyDescent="0.2">
      <c r="E62" s="99"/>
    </row>
    <row r="63" spans="5:5" x14ac:dyDescent="0.2">
      <c r="E63" s="99"/>
    </row>
    <row r="64" spans="5:5" x14ac:dyDescent="0.2">
      <c r="E64" s="99"/>
    </row>
    <row r="65" spans="5:5" x14ac:dyDescent="0.2">
      <c r="E65" s="99"/>
    </row>
    <row r="66" spans="5:5" x14ac:dyDescent="0.2">
      <c r="E66" s="99"/>
    </row>
    <row r="67" spans="5:5" x14ac:dyDescent="0.2">
      <c r="E67" s="99"/>
    </row>
    <row r="68" spans="5:5" x14ac:dyDescent="0.2">
      <c r="E68" s="99"/>
    </row>
    <row r="69" spans="5:5" x14ac:dyDescent="0.2">
      <c r="E69" s="99"/>
    </row>
    <row r="70" spans="5:5" x14ac:dyDescent="0.2">
      <c r="E70" s="99"/>
    </row>
    <row r="71" spans="5:5" x14ac:dyDescent="0.2">
      <c r="E71" s="99"/>
    </row>
    <row r="72" spans="5:5" x14ac:dyDescent="0.2">
      <c r="E72" s="99"/>
    </row>
    <row r="73" spans="5:5" x14ac:dyDescent="0.2">
      <c r="E73" s="99"/>
    </row>
    <row r="74" spans="5:5" x14ac:dyDescent="0.2">
      <c r="E74" s="99"/>
    </row>
    <row r="75" spans="5:5" x14ac:dyDescent="0.2">
      <c r="E75" s="99"/>
    </row>
    <row r="76" spans="5:5" x14ac:dyDescent="0.2">
      <c r="E76" s="99"/>
    </row>
    <row r="77" spans="5:5" x14ac:dyDescent="0.2">
      <c r="E77" s="99"/>
    </row>
    <row r="78" spans="5:5" x14ac:dyDescent="0.2">
      <c r="E78" s="99"/>
    </row>
    <row r="79" spans="5:5" x14ac:dyDescent="0.2">
      <c r="E79" s="99"/>
    </row>
    <row r="80" spans="5:5" x14ac:dyDescent="0.2">
      <c r="E80" s="99"/>
    </row>
    <row r="81" spans="5:5" x14ac:dyDescent="0.2">
      <c r="E81" s="99"/>
    </row>
    <row r="82" spans="5:5" x14ac:dyDescent="0.2">
      <c r="E82" s="99"/>
    </row>
    <row r="83" spans="5:5" x14ac:dyDescent="0.2">
      <c r="E83" s="99"/>
    </row>
    <row r="84" spans="5:5" x14ac:dyDescent="0.2">
      <c r="E84" s="99"/>
    </row>
    <row r="85" spans="5:5" x14ac:dyDescent="0.2">
      <c r="E85" s="99"/>
    </row>
    <row r="86" spans="5:5" x14ac:dyDescent="0.2">
      <c r="E86" s="99"/>
    </row>
    <row r="87" spans="5:5" x14ac:dyDescent="0.2">
      <c r="E87" s="99"/>
    </row>
    <row r="88" spans="5:5" x14ac:dyDescent="0.2">
      <c r="E88" s="99"/>
    </row>
    <row r="89" spans="5:5" x14ac:dyDescent="0.2">
      <c r="E89" s="99"/>
    </row>
    <row r="90" spans="5:5" x14ac:dyDescent="0.2">
      <c r="E90" s="99"/>
    </row>
    <row r="91" spans="5:5" x14ac:dyDescent="0.2">
      <c r="E91" s="99"/>
    </row>
    <row r="92" spans="5:5" x14ac:dyDescent="0.2">
      <c r="E92" s="99"/>
    </row>
    <row r="93" spans="5:5" x14ac:dyDescent="0.2">
      <c r="E93" s="99"/>
    </row>
    <row r="94" spans="5:5" x14ac:dyDescent="0.2">
      <c r="E94" s="99"/>
    </row>
    <row r="95" spans="5:5" x14ac:dyDescent="0.2">
      <c r="E95" s="99"/>
    </row>
    <row r="96" spans="5:5" x14ac:dyDescent="0.2">
      <c r="E96" s="99"/>
    </row>
    <row r="97" spans="1:7" x14ac:dyDescent="0.2">
      <c r="E97" s="99"/>
    </row>
    <row r="98" spans="1:7" x14ac:dyDescent="0.2">
      <c r="E98" s="99"/>
    </row>
    <row r="99" spans="1:7" x14ac:dyDescent="0.2">
      <c r="A99" s="130"/>
      <c r="B99" s="130"/>
    </row>
    <row r="100" spans="1:7" x14ac:dyDescent="0.2">
      <c r="C100" s="131"/>
      <c r="D100" s="131"/>
      <c r="E100" s="132"/>
      <c r="F100" s="131"/>
      <c r="G100" s="133"/>
    </row>
    <row r="101" spans="1:7" x14ac:dyDescent="0.2">
      <c r="A101" s="130"/>
      <c r="B101" s="130"/>
    </row>
  </sheetData>
  <mergeCells count="4">
    <mergeCell ref="A1:G1"/>
    <mergeCell ref="A3:B3"/>
    <mergeCell ref="A4:B4"/>
    <mergeCell ref="E4:G4"/>
  </mergeCells>
  <printOptions gridLinesSet="0"/>
  <pageMargins left="0.59055118110236227" right="0.39370078740157483" top="0.19685039370078741" bottom="0.19685039370078741" header="0" footer="0.19685039370078741"/>
  <pageSetup paperSize="9" scale="98" orientation="portrait" horizontalDpi="300" r:id="rId1"/>
  <headerFooter alignWithMargins="0"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35</vt:i4>
      </vt:variant>
    </vt:vector>
  </HeadingPairs>
  <TitlesOfParts>
    <vt:vector size="38" baseType="lpstr">
      <vt:lpstr>Krycí list</vt:lpstr>
      <vt:lpstr>Rekapitulace</vt:lpstr>
      <vt:lpstr>Položky</vt:lpstr>
      <vt:lpstr>cisloobjektu</vt:lpstr>
      <vt:lpstr>cislostavby</vt:lpstr>
      <vt:lpstr>Datum</vt:lpstr>
      <vt:lpstr>Dil</vt:lpstr>
      <vt:lpstr>Dodavka</vt:lpstr>
      <vt:lpstr>HSV</vt:lpstr>
      <vt:lpstr>HZS</vt:lpstr>
      <vt:lpstr>JKSO</vt:lpstr>
      <vt:lpstr>MJ</vt:lpstr>
      <vt:lpstr>Mont</vt:lpstr>
      <vt:lpstr>NazevDilu</vt:lpstr>
      <vt:lpstr>nazevobjektu</vt:lpstr>
      <vt:lpstr>nazevstavby</vt:lpstr>
      <vt:lpstr>Položky!Názvy_tisku</vt:lpstr>
      <vt:lpstr>Rekapitulace!Názvy_tisku</vt:lpstr>
      <vt:lpstr>Objednatel</vt:lpstr>
      <vt:lpstr>'Krycí list'!Oblast_tisku</vt:lpstr>
      <vt:lpstr>Položky!Oblast_tisku</vt:lpstr>
      <vt:lpstr>Rekapitulace!Oblast_tisku</vt:lpstr>
      <vt:lpstr>PocetMJ</vt:lpstr>
      <vt:lpstr>Poznamka</vt:lpstr>
      <vt:lpstr>Projektant</vt:lpstr>
      <vt:lpstr>PSV</vt:lpstr>
      <vt:lpstr>SloupecCC</vt:lpstr>
      <vt:lpstr>SloupecCisloPol</vt:lpstr>
      <vt:lpstr>SloupecJC</vt:lpstr>
      <vt:lpstr>SloupecMJ</vt:lpstr>
      <vt:lpstr>SloupecMnozstvi</vt:lpstr>
      <vt:lpstr>SloupecNazPol</vt:lpstr>
      <vt:lpstr>SloupecPC</vt:lpstr>
      <vt:lpstr>VRN</vt:lpstr>
      <vt:lpstr>Zakazka</vt:lpstr>
      <vt:lpstr>Zaklad22</vt:lpstr>
      <vt:lpstr>Zaklad5</vt:lpstr>
      <vt:lpstr>Zhotovitel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Tulach Josef</dc:creator>
  <cp:lastModifiedBy>Biľová Oľga</cp:lastModifiedBy>
  <dcterms:created xsi:type="dcterms:W3CDTF">2024-06-13T07:09:58Z</dcterms:created>
  <dcterms:modified xsi:type="dcterms:W3CDTF">2024-07-16T12:42:14Z</dcterms:modified>
</cp:coreProperties>
</file>